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3"/>
  </bookViews>
  <sheets>
    <sheet name="Components" sheetId="1" r:id="rId1"/>
    <sheet name="Makeable" sheetId="2" r:id="rId2"/>
    <sheet name="Spells" sheetId="3" r:id="rId3"/>
    <sheet name="Read Me" sheetId="4" r:id="rId4"/>
  </sheets>
  <definedNames/>
  <calcPr fullCalcOnLoad="1"/>
</workbook>
</file>

<file path=xl/sharedStrings.xml><?xml version="1.0" encoding="utf-8"?>
<sst xmlns="http://schemas.openxmlformats.org/spreadsheetml/2006/main" count="1197" uniqueCount="1197">
  <si>
    <t>Drop</t>
  </si>
  <si>
    <t>Amount</t>
  </si>
  <si>
    <t>Spells It Makes (class, level of use)</t>
  </si>
  <si>
    <t>Pages</t>
  </si>
  <si>
    <t>Finnok's 2 Left</t>
  </si>
  <si>
    <t>spirit of the howler (S55), zurnaik's animation (E55), hammer of judgement (C56), hammer of divinity (C58), hammer of souls (C60)</t>
  </si>
  <si>
    <t>Finnok's 2 Right</t>
  </si>
  <si>
    <t>zurnaik's animation (E55)</t>
  </si>
  <si>
    <t>Keris's 5 Left</t>
  </si>
  <si>
    <t>color slant (E52)</t>
  </si>
  <si>
    <t>Keris's 5 Right</t>
  </si>
  <si>
    <t>color slant (E52), slant scribed swatch</t>
  </si>
  <si>
    <t>Keris's 7 Left</t>
  </si>
  <si>
    <t>illusion: vah shir (E54)</t>
  </si>
  <si>
    <t>Keris's 7 Right</t>
  </si>
  <si>
    <t>illusion: vah shir (E54)</t>
  </si>
  <si>
    <t>Toharon's 15 Left</t>
  </si>
  <si>
    <t>wind of tashani (E55)</t>
  </si>
  <si>
    <t>Toharon's 15 Right</t>
  </si>
  <si>
    <t>yaulp 4 (C53), wind of tashani (E55), tashani scribed swatch</t>
  </si>
  <si>
    <t>Toharon's 18 Left</t>
  </si>
  <si>
    <t>glamour of tunare (D53), naltrons mark (C58), umbra (E57)</t>
  </si>
  <si>
    <t>Toharon's 18 Right</t>
  </si>
  <si>
    <t>death pact (C51), mark of karn (C56), aegis (C57), umbra (E57)</t>
  </si>
  <si>
    <t>Toharon's 19</t>
  </si>
  <si>
    <t>aegis (C57), umbra (E57)</t>
  </si>
  <si>
    <t>Toharon's 21 Left</t>
  </si>
  <si>
    <t>divine intervention (C60), protection of the glades (D60), wind of tashanian (E60)</t>
  </si>
  <si>
    <t>Toharon's 21 Right</t>
  </si>
  <si>
    <t>heroic bond (C52), yaulp 5 (C56), wind of tashanian (E60), fortitude (C55)</t>
  </si>
  <si>
    <t>Toharon's 22</t>
  </si>
  <si>
    <t>naltrons mark (C58), aegolism (C60), divine intervention (C60), protection of the glades (D60), wind of tashanian (E60)</t>
  </si>
  <si>
    <t>Yaeth's 25 Left</t>
  </si>
  <si>
    <t>ethereal light (C58), koadic's endless intellect (E60)</t>
  </si>
  <si>
    <t>Yaeth's 25 Right</t>
  </si>
  <si>
    <t>ethereal light (C58), koadic's endless intellect (E60), intellect scribed swatch</t>
  </si>
  <si>
    <t>Yaeth's 26 Left</t>
  </si>
  <si>
    <t>blessing of aegolism (C60), koadic's endless intellect (E60)</t>
  </si>
  <si>
    <t>Yaeth's 26 Right</t>
  </si>
  <si>
    <t>blessing of aegolism (C60), koadic's endless intellect (E60)</t>
  </si>
  <si>
    <t>Yaeth's 50 Left</t>
  </si>
  <si>
    <t>improved invisibility (E50), spirit quickening (S50), everlasting breath (D51, S51), form of the great bear (S55), talisman of the cat (S57)</t>
  </si>
  <si>
    <t>Yaeth's 50 Right</t>
  </si>
  <si>
    <t>improved invisibility (E50)</t>
  </si>
  <si>
    <t>Yaeth's 61 Left</t>
  </si>
  <si>
    <t>theft of thought (E51), talisman of the brute (S57)</t>
  </si>
  <si>
    <t>Yaeth's 61 Right</t>
  </si>
  <si>
    <t>theft of thought (E51), improved superior camoflage (D50)</t>
  </si>
  <si>
    <t>Yaeth's 63 Left</t>
  </si>
  <si>
    <t>everlasting breath (E51), cannibalize 4 (S58)</t>
  </si>
  <si>
    <t>Yaeth's 63 Right</t>
  </si>
  <si>
    <t>everlasting breath (E51), girdle of karana (D55)</t>
  </si>
  <si>
    <t>Yaeth's 65 Left</t>
  </si>
  <si>
    <t>levitation (E51), form of the howler (D54), talisman of the rhino (S58)</t>
  </si>
  <si>
    <t>Yaeth's 65 Right</t>
  </si>
  <si>
    <t>levitation (E51)</t>
  </si>
  <si>
    <t>Yaeth's 70 Left</t>
  </si>
  <si>
    <t>levitation (D51, S51), cripple (E53), antidote (C58)</t>
  </si>
  <si>
    <t>Yaeth's 70 Right</t>
  </si>
  <si>
    <t>word of vigor (C52), cripple (E53), tunare's request (D55)</t>
  </si>
  <si>
    <t>Yaeth's 72 Left</t>
  </si>
  <si>
    <t>gift of insight (E55), wake of karana (D56), word of restoration (C57)</t>
  </si>
  <si>
    <t>Yaeth's 72 Right</t>
  </si>
  <si>
    <t>gift of insight (E55)</t>
  </si>
  <si>
    <t>Yaeth's 73 Left</t>
  </si>
  <si>
    <t>torment of argli (E56), talisman of the serpent (S58)</t>
  </si>
  <si>
    <t>Yaeth's 73 Right</t>
  </si>
  <si>
    <t>remove greater curse (C54, D54, S54), torment of argli (E56), primal essence (S52), argli scribed swatch</t>
  </si>
  <si>
    <t>Yaeth's 78 Left</t>
  </si>
  <si>
    <t>horrifying visage (E56), regrowth of dar'khura (S56), regrowth of the grove (D58), ethereal remedy (C59)</t>
  </si>
  <si>
    <t>Yaeth's 78 Right</t>
  </si>
  <si>
    <t>talisman of shadoo (S53), horrifying visage (E56), visage scribed swatch</t>
  </si>
  <si>
    <t>Yaeth's 80 Left</t>
  </si>
  <si>
    <t>spirit of scale (S52, D53), augment (E56)</t>
  </si>
  <si>
    <t>Yaeth's 80 Right</t>
  </si>
  <si>
    <t>cripple (S53), augment (E56)</t>
  </si>
  <si>
    <t>Yaeth's 81</t>
  </si>
  <si>
    <t>augment (E56), regrowth of dar'khura (S56), succor (D57), marzin's mark (C60)</t>
  </si>
  <si>
    <t>Yaeth's 82 Left</t>
  </si>
  <si>
    <t>enlightenment (E57), talisman of epuration (S58)</t>
  </si>
  <si>
    <t>Yaeth's 82 Right</t>
  </si>
  <si>
    <t>shroud of the spirits (S54), enlightenment (E57)</t>
  </si>
  <si>
    <t>Yaeth's 83</t>
  </si>
  <si>
    <t>enlightenment (E57), nature's recovery (D60)</t>
  </si>
  <si>
    <t>Yaeth's 91 Left</t>
  </si>
  <si>
    <t>forlorn deeds (E57), talisman of the raptor (S59)</t>
  </si>
  <si>
    <t>Yaeth's 91 Right</t>
  </si>
  <si>
    <t>forlorn deeds (E57)</t>
  </si>
  <si>
    <t>Yaeth's 92</t>
  </si>
  <si>
    <t>forlorn deeds (E57), word of restoration (C57), regrowth of the grove (D58)</t>
  </si>
  <si>
    <t>Yaeth's 94 Left</t>
  </si>
  <si>
    <t>bedlam (E58), form of the hunter (D60)</t>
  </si>
  <si>
    <t>Yaeth's 94 Right</t>
  </si>
  <si>
    <t>bedlam (E58), spirit of oak (D59), form of the hunter (D60)</t>
  </si>
  <si>
    <t>Yaeth's 95</t>
  </si>
  <si>
    <t>bedlam (E58), spirit of oak (D59)</t>
  </si>
  <si>
    <t>Yaeth's 97 Left</t>
  </si>
  <si>
    <t>glamorous visage (E58)</t>
  </si>
  <si>
    <t>Yaeth's 97 Right</t>
  </si>
  <si>
    <t>glamorous visage (E58)</t>
  </si>
  <si>
    <t>Yaeth's 98</t>
  </si>
  <si>
    <t>antidote (C58), glamorous visage (E58)</t>
  </si>
  <si>
    <t>Yaeth's 102 Left</t>
  </si>
  <si>
    <t>gift of pure thought (E59), nature's recovery (D60)</t>
  </si>
  <si>
    <t>Yaeth's 102 Right</t>
  </si>
  <si>
    <t>gift of pure thought (E59)</t>
  </si>
  <si>
    <t>Yaeth's 103</t>
  </si>
  <si>
    <t>gift of pure thought (E59)</t>
  </si>
  <si>
    <t>Yaeth's 104 Left</t>
  </si>
  <si>
    <t>asphyxiate (E59), focus of spirit (S60)</t>
  </si>
  <si>
    <t>Yaeth's 104 Right</t>
  </si>
  <si>
    <t>asphyxiate (E59)</t>
  </si>
  <si>
    <t>Yaeth's 105</t>
  </si>
  <si>
    <t>asphyxiate (E59), focus of spirit (S60)</t>
  </si>
  <si>
    <t>Yaeth's 107 Left</t>
  </si>
  <si>
    <t>gift of brilliance (E60), torpor (S60)</t>
  </si>
  <si>
    <t>Yaeth's 107 Right</t>
  </si>
  <si>
    <t>gift of brilliance (E60)</t>
  </si>
  <si>
    <t>Yaeth's 108</t>
  </si>
  <si>
    <t>gift of brilliance (E60), malo (S60), word of redemption (C60)</t>
  </si>
  <si>
    <t>Yaeth's 112 Left</t>
  </si>
  <si>
    <t>avatar (S60), dictate (E60)</t>
  </si>
  <si>
    <t>Yaeth's 112 Right</t>
  </si>
  <si>
    <t>avatar (S60), dictate (E60)</t>
  </si>
  <si>
    <t>Yaeth's 113</t>
  </si>
  <si>
    <t>ethereal remedy (C59), dictate (E60)</t>
  </si>
  <si>
    <t>Yaeth's 114 Left</t>
  </si>
  <si>
    <t>ethereal elixir (C60), khura's focusing (S60), visions of grandeur (E60)</t>
  </si>
  <si>
    <t>Yaeth's 114 Right</t>
  </si>
  <si>
    <t>visions of grandeur (E60), word of redemption (C60)</t>
  </si>
  <si>
    <t>Yaeth's 115</t>
  </si>
  <si>
    <t>khura's focusing (S60), mask of the hunter (D60), visions of grandeur (E60)</t>
  </si>
  <si>
    <t>Yaeth's 117 Left</t>
  </si>
  <si>
    <t>mask of the stalker (D60), speed of the brood (E60)</t>
  </si>
  <si>
    <t>Yaeth's 117 Right</t>
  </si>
  <si>
    <t>speed of the brood (E60)</t>
  </si>
  <si>
    <t>Yaeth's 118 Left</t>
  </si>
  <si>
    <t>mask of the stalker (D60), speed of the brood (E60)</t>
  </si>
  <si>
    <t>Yaeth's 118 Right</t>
  </si>
  <si>
    <t>speed of the brood (E60), torpor (S60)</t>
  </si>
  <si>
    <t>Zeannor's 12 Left</t>
  </si>
  <si>
    <t>dementia (E54)</t>
  </si>
  <si>
    <t>Zeannor's 12 Right</t>
  </si>
  <si>
    <t>dementia (E54)</t>
  </si>
  <si>
    <t>Zeannor's 14 Left</t>
  </si>
  <si>
    <t>lagarn's lamentation (E55), fist of karana (D58)</t>
  </si>
  <si>
    <t>Zeannor's 14 Right</t>
  </si>
  <si>
    <t>lagarn's lamentation (E55)</t>
  </si>
  <si>
    <t>Zeannor's 15 Left</t>
  </si>
  <si>
    <t>dementing visions (E58)</t>
  </si>
  <si>
    <t>Zeannor's 15 Right</t>
  </si>
  <si>
    <t>dementing visions (E58)</t>
  </si>
  <si>
    <t>Zeannor's 16</t>
  </si>
  <si>
    <t>dementing visions (E58)</t>
  </si>
  <si>
    <t>Runes</t>
  </si>
  <si>
    <t>Rune Of Alternation</t>
  </si>
  <si>
    <t>tishan's discord (W51), pillar of lightning (W54), reckoning (C54), breath of karana (D56), markar's discord (W56), acumen of dar'khura (S58)</t>
  </si>
  <si>
    <t>Rune Of Amalgamation</t>
  </si>
  <si>
    <t>upheaval (C52, D51), improved invisibility (W55), torrent of poison (S55), elnerick's electrical rendering (W60), entrapping roots (D60), greater familiar (W60), sunstrike (W60)</t>
  </si>
  <si>
    <t>Rune Of Antithesis</t>
  </si>
  <si>
    <t>improved invisibility to undead (C50), vengeance of al'kabor (W59), disintegrate (W60)</t>
  </si>
  <si>
    <t>Rune Of Association</t>
  </si>
  <si>
    <t>evacuate (W57), eye of tallon (W57), flaming sword of xuzl (W59), entrapping roots (D60), greater familiar (W60)</t>
  </si>
  <si>
    <t>Rune Of Cascade</t>
  </si>
  <si>
    <t>improved invisibility (W55), firetree's familiar enhancement (W60)</t>
  </si>
  <si>
    <t>Rune Of Coalition</t>
  </si>
  <si>
    <t>sunskin (C51), call of karana (D52), eye of tallon (W57), markar's discord (W56)</t>
  </si>
  <si>
    <t>Rune Of Complexity</t>
  </si>
  <si>
    <t>decession (W56), spellshield (W58), ethereal elixir (C60), firetree's familiar enhancement (W60)</t>
  </si>
  <si>
    <t>Rune Of Conglomeration</t>
  </si>
  <si>
    <t>atol's spectral shackles (W51), levitation (W51), bonds of tunare (D57), circle of seasons (D58), banishment of shadows (C60), firetree's familiar enhancement (W60), word of redemption (C60)</t>
  </si>
  <si>
    <t>Rune Of Conjunction</t>
  </si>
  <si>
    <t>plainsight (W55), evacuate (W57), pillar of flame (W57), greater familiar (W60)</t>
  </si>
  <si>
    <t>Rune Of Contradiction</t>
  </si>
  <si>
    <t>succor (D57), spellshield (W58), banishment of shadows (C60)</t>
  </si>
  <si>
    <t>Rune Of Coruscating</t>
  </si>
  <si>
    <t>ro's smoldering disjunction (D56), garrison's superior sundering (W60), moonfire (D60), sunstrike (W60)</t>
  </si>
  <si>
    <t>Rune Of Current</t>
  </si>
  <si>
    <t>levitation (W51), tears of druzzil (W52), invert gravity (W59), lure of ice (W60)</t>
  </si>
  <si>
    <t>Rune Of Divergency</t>
  </si>
  <si>
    <t>wake of karana (D56), pillar of flame (W57), talisman of the cat (S57), cannibalize 4 (S58), banishment (D60), ice spear of solist (W60)</t>
  </si>
  <si>
    <t>Rune Of Draught</t>
  </si>
  <si>
    <t>circle of winter (D51), draught of jiva (W55), frost (D57)</t>
  </si>
  <si>
    <t>Rune Of Druzzil</t>
  </si>
  <si>
    <t>tears of druzzil (W52)</t>
  </si>
  <si>
    <t>Rune Of Ellipse</t>
  </si>
  <si>
    <t>circle of summer (D52), inferno of al'kabor (W53), plainsight (W55), acumen (S56), judgement (C56), retribution of al'kabor (W56), vengeance of al'kabor (W59), garrison's superior sundering (W60), ellipse runed swatch</t>
  </si>
  <si>
    <t>Rune Of Fennin Ro</t>
  </si>
  <si>
    <t>pillar of flame (W57), flaming sword of xuzl (W59)</t>
  </si>
  <si>
    <t>Rune Of Flash</t>
  </si>
  <si>
    <t>inferno of al'kabor (W53), ro's smoldering disjunction (D56), yaulp 5 (C56), fist of karana (D58), moonfire (D60)</t>
  </si>
  <si>
    <t>Rune Of Gale</t>
  </si>
  <si>
    <t>pillar of frost (W51), blizzard (D54), pillar of lightning (W54), mark of karn (C56), hammer of divinity (C58), tears of prexus (W58), ice spear of solist (W60)</t>
  </si>
  <si>
    <t>Rune Of Glint</t>
  </si>
  <si>
    <t>draught of jiva (W55), enforced reverence (C58), garrison's superior sundering (W60), sunstrike (W60)</t>
  </si>
  <si>
    <t>Rune Of Impulse</t>
  </si>
  <si>
    <t>translocate (W50), manasink (W58), the unspoken word (C59), winds of gelid (W60), impulse runed swatch</t>
  </si>
  <si>
    <t>Rune Of Incendiary</t>
  </si>
  <si>
    <t>atol's spectral shackles (W51), translocate group (W52), decession (W56), legacy of thorn (D59), flaming sword of xuzl (W59)</t>
  </si>
  <si>
    <t>Rune Of Incitation</t>
  </si>
  <si>
    <t>paralyzing earth (C56), fist of karana (D58), manasink (W58), vengeance of al'kabor (W59), disintegrate (W60), lure of ice (W60)</t>
  </si>
  <si>
    <t>Rune Of Incitement</t>
  </si>
  <si>
    <t>yaulp 4 (C53), manasink (W58), spellshield (W58), voice of the berserker (S59), disintegrate (W60)</t>
  </si>
  <si>
    <t>Rune Of Opposition</t>
  </si>
  <si>
    <t>paralyzing earth (C56), succor (D57), invert gravity (W59), winds of gelid (W60)</t>
  </si>
  <si>
    <t>Rune Of Prexus</t>
  </si>
  <si>
    <t>pillar of frost (W51), tears of prexus (W58), ice spear of solist (W60)</t>
  </si>
  <si>
    <t>Rune Of Scintillation</t>
  </si>
  <si>
    <t>garrison's superior sundering (W60)</t>
  </si>
  <si>
    <t>Rune Of Synergy</t>
  </si>
  <si>
    <t>improved superior camoflage (D50), enforced reverence (C58), lure of ice (W60)</t>
  </si>
  <si>
    <t>Rune Of Tallon Zek</t>
  </si>
  <si>
    <t>eye of tallon (W57)</t>
  </si>
  <si>
    <t>Rune Of Tempest</t>
  </si>
  <si>
    <t>retribution of al'kabor (W56), frost (D57), tears of prexus (W58), circle of seasons (D58), invert gravity (W59), elnerick's electrical rendering (W60), winds of gelid (W60), tempest runed swatch</t>
  </si>
  <si>
    <t>Rune Of Transpose</t>
  </si>
  <si>
    <t>translocate (W50), translocate group (W52), stun command (C55), decession (W56), evacuate (W57)</t>
  </si>
  <si>
    <t>Rune Of Vortex</t>
  </si>
  <si>
    <t>tishan's discord (W51), retribution of al'kabor (W56), elnerick's electrical rendering (W60)</t>
  </si>
  <si>
    <t>Rune Of Zephyr</t>
  </si>
  <si>
    <t>elnerick's electrical rendering (W60), marzin's mark (C60), mask of the stalker (D60)</t>
  </si>
  <si>
    <t>Words</t>
  </si>
  <si>
    <t>Words Of Abrogation</t>
  </si>
  <si>
    <t>breath of karana (D56), banishment of shadows (C60, N60), gangrenous touch of zum'uul (N60), zefveer's theft of vitae (N60), abrogation scribed swatch</t>
  </si>
  <si>
    <t>Words Of Agony</t>
  </si>
  <si>
    <t>dead men floating (N49), chill bones (N55), bane of nife (S56), pox of bertoxxulous (S59), banishment (D60)</t>
  </si>
  <si>
    <t>Words Of Anguish</t>
  </si>
  <si>
    <t>scent of terris (N52), augmentation of death (N55), conglaciation of bone (N55), tigir's insects (S58), arch lich (N60), funeral pyre of kelador (N60)</t>
  </si>
  <si>
    <t>Words Of Annihilation</t>
  </si>
  <si>
    <t>sacrifice (N51), judgement (C56), malosini (S56)</t>
  </si>
  <si>
    <t>Words Of Apparition</t>
  </si>
  <si>
    <t>remove greater curse (C54, D54, S54), shroud of the spirits (S54), servant of bones (N56), trucidation (N60)</t>
  </si>
  <si>
    <t>Words Of Aptitude</t>
  </si>
  <si>
    <t>transon's elemental renewal (M60)</t>
  </si>
  <si>
    <t>Words Of Asylum</t>
  </si>
  <si>
    <t>dead men floating (N49), death pact (C51), shadowbond (N54), quivering veil of xarn (N58), asylum scribed swatch</t>
  </si>
  <si>
    <t>Words Of Awareness</t>
  </si>
  <si>
    <t>demi-lich (N56), sedulous subversion (N56)</t>
  </si>
  <si>
    <t>Words Of Banshee</t>
  </si>
  <si>
    <t>conglatiation of bone (N55), arch lich (N60)</t>
  </si>
  <si>
    <t>Words Of Capacity</t>
  </si>
  <si>
    <t>monster summoning 2 (M50), muzzle of mardu (M56), yaulp 5 (C56), talisman of the brute (S57), acumen of dar'khura (S58), greater voceration fire (M58), talisman of the rhino (S58), velocity (M58), greater voceration air (M59), greater voceration water (M60), shock of fiery blades (M60), capacity scribed swatch</t>
  </si>
  <si>
    <t>Words Of Comprehension</t>
  </si>
  <si>
    <t>shadowbond (N54), infusion (N55), talisman of the brute (S57), hammer of souls (C60)</t>
  </si>
  <si>
    <t>Words Of Constancy</t>
  </si>
  <si>
    <t>improved invisibility to undead (C50), infusion (N55), conjure corpse (N57), gangrenous touch of zum'uul (N60)</t>
  </si>
  <si>
    <t>Words Of Control</t>
  </si>
  <si>
    <t>thrall of bones (N54), emissary of thule (N59), enslave death (N60)</t>
  </si>
  <si>
    <t>Words Of Covert</t>
  </si>
  <si>
    <t>defoliation (N52), conjure corpse (N57), death peace (N60), entrapping roots (D60)</t>
  </si>
  <si>
    <t>Words Of Decision</t>
  </si>
  <si>
    <t>convergence (N53), death peace (N60)</t>
  </si>
  <si>
    <t>Words Of Distress</t>
  </si>
  <si>
    <t>torrent of poison (S55), tigir's insects (S58), mind wrack (N58), gangrenous touch of zum'uul (N60)</t>
  </si>
  <si>
    <t>Words Of Divergence</t>
  </si>
  <si>
    <t>crippling claudication (N56), arch lich (N60)</t>
  </si>
  <si>
    <t>Words Of Domination</t>
  </si>
  <si>
    <t>bristlebane's bundle (M52), quiver of marr (M53), scars of sigil (M54), vocerate water (M54), call of the hero (M55), rage of zomm (M55), wrath of the elements (M55)</t>
  </si>
  <si>
    <t>Words Of Edification</t>
  </si>
  <si>
    <t>scent of terris (N52), devouring darkness (N59)</t>
  </si>
  <si>
    <t>Words Of Energy</t>
  </si>
  <si>
    <t>thrall of bones (N54), quivering veil of xarn (N58), focus of spirit (S60), malo (S60)</t>
  </si>
  <si>
    <t>Words Of Eventide</t>
  </si>
  <si>
    <t>sacrifice (N51)</t>
  </si>
  <si>
    <t>Words of Exhilaration</t>
  </si>
  <si>
    <t>sedulous subversion (N56), cannibalize 4 (S58)</t>
  </si>
  <si>
    <t>Words Of Expedition</t>
  </si>
  <si>
    <t>sunskin (C51), augmentation of death (N55)</t>
  </si>
  <si>
    <t>Words Of Expertise</t>
  </si>
  <si>
    <t>acumen (S56), dyzil's deafening decoy (M56), mark of karn (C56), bonds of tunare (D57), blessed armor of the risen (C58), tigir's insects (S58), transon's phantasmal protection (M58), legacy of thorn (D59), manastorm (M59), banishment (M60), aegis of ro (M60), expertise etched swatch</t>
  </si>
  <si>
    <t>Words Of Holding</t>
  </si>
  <si>
    <t>bonds of tunare (D57), devouring darkness (N59)</t>
  </si>
  <si>
    <t>Words Of Immunity</t>
  </si>
  <si>
    <t>enforced reverence (C58), quivering veil of xarn (N58), talisman of the raptor (S59), death peace (N60)</t>
  </si>
  <si>
    <t>Words Of Intent</t>
  </si>
  <si>
    <t>chill bones (N55), acumen of dar'khura (S58), trucidation (N60)</t>
  </si>
  <si>
    <t>Words Of Invigoration</t>
  </si>
  <si>
    <t>mind wrack (N58), talisman of epuration (S58), the unspoken word (C59)</t>
  </si>
  <si>
    <t>Words Of Knowledge</t>
  </si>
  <si>
    <t>acumen (S56)</t>
  </si>
  <si>
    <t>Words Of Misery</t>
  </si>
  <si>
    <t>bane of nife (S56), judgement (C56), conjure corpse (N57), devouring darkness (N59), funeral pyre of kelador (N60), trucidation (N60), misery scribed swatch</t>
  </si>
  <si>
    <t>Words Of Obliteration</t>
  </si>
  <si>
    <t>crippling claudication (N56), banishment (D60), banishment of shadows (N60), obliteration scribed swatch</t>
  </si>
  <si>
    <t>Words Of Pain</t>
  </si>
  <si>
    <t>defoliation (N52), insidious decay (S52), funeral pyre of kelador (N60)</t>
  </si>
  <si>
    <t>Words Of Potence</t>
  </si>
  <si>
    <t>moonfire (D60), shock of fiery blades (M60)</t>
  </si>
  <si>
    <t>Words Of Propriety</t>
  </si>
  <si>
    <t>voice of the berserker (S59)</t>
  </si>
  <si>
    <t>Words Of Recall</t>
  </si>
  <si>
    <t>levant (N55), mind wrack (N58), the unspoken word (C59), zefveer's theft of vitae (N60)</t>
  </si>
  <si>
    <t>Words Of Recourse</t>
  </si>
  <si>
    <t>levant (N55), blessed armor of the risen (C58), divine intervention (C60), zefveer's theft of vitae (N60)</t>
  </si>
  <si>
    <t>Words Of Restraint</t>
  </si>
  <si>
    <t>gift of xev (M51), bandoleer of luclin (M54), burnout 4 (M55), pouch of quellious (M55)</t>
  </si>
  <si>
    <t>Words Of Retention</t>
  </si>
  <si>
    <t>malo (S60), zefveer's theft of vitae (N60)</t>
  </si>
  <si>
    <t>Words Of Revenant</t>
  </si>
  <si>
    <t>demi-lich (N56), servant of bones (N56), emissary of thule (N59), pox of bertoxxulous (S59), enslave death (N60), torpor (S60)</t>
  </si>
  <si>
    <t>Words Of Sapience</t>
  </si>
  <si>
    <t>sedulous subversion (N56), talisman of the serpent (S58), torpor (S60)</t>
  </si>
  <si>
    <t>Words Of Stimulation</t>
  </si>
  <si>
    <t>convergence (N53), talisman of the rhino (S58), enslave death (N60)</t>
  </si>
  <si>
    <t>Words Of Tenancy</t>
  </si>
  <si>
    <t>minion of shadows (N53), nature walker's behest (D55), demi-lich (N56), servant of bones (N56), emissary of thule (N59), tenancy scribed swatch</t>
  </si>
  <si>
    <t>Words Of Tenure</t>
  </si>
  <si>
    <t>talisman of jasinth (S51), minion of shadows (N53)</t>
  </si>
  <si>
    <t>Words Of Torment</t>
  </si>
  <si>
    <t>funeral pyre of kelador (N60)</t>
  </si>
  <si>
    <t>Words Of Virtue</t>
  </si>
  <si>
    <t>malosini (S56), eye of tallon (M57), ethereal light (C58), avatar (S60), form of the hunter (D60), maelstorm of electricity (M60), mala (M60), transon's elemental renewal (M60), virtue scribed swatch</t>
  </si>
  <si>
    <t>Words Of Voiding</t>
  </si>
  <si>
    <t>cripple (S53), crippling claudication (N56), banishment of shadows (N60)</t>
  </si>
  <si>
    <t>Other</t>
  </si>
  <si>
    <t>Bolts Of Tallon</t>
  </si>
  <si>
    <t>scars of sigil (M54), eye of tallon (M57), blessed armor of the risen (C58), spirit of oak (D59), maelstorm of electricity (M60)</t>
  </si>
  <si>
    <t>Card Of Bristlebane</t>
  </si>
  <si>
    <t>monster summoning 2 (M50), bristlebane's bundle (M52), talisman of shadoo (S53), aegolism (C60), banishment (M60), mala (M60), mask of the hunter (D60)</t>
  </si>
  <si>
    <t>Coin Of Xev</t>
  </si>
  <si>
    <t>gift of xev (M51), talisman of jasinth (S51), quiver of marr (M53), nature walker's behest (D55), girdle of karana (D55), marzin's mark (C60)</t>
  </si>
  <si>
    <t>Dew Clover</t>
  </si>
  <si>
    <t>upheaval (C52, D51), levitation (D51, S51), spirit of scale (S52, D53), eye of tallon (M57), frost (D57), word of restoration (C57), regrowth of the grove (D58), talisman of epuration (S58), talisman of the raptor (S59), ethereal elixir (C60), greater voceration water (M60), mask of the hunter (D60), mask of the stalker (D60), nature's recovery (D60), dew clover etched swatch</t>
  </si>
  <si>
    <t>Etched Signet</t>
  </si>
  <si>
    <t>spirit quickening (S50), tunare's request (D55), breath of karana (D56), circle of seasons (D58), naltrons mark (C58), talisman of the serpent (S58), velocity (M58), aegis of ro (M60), blessing of aegolism (C60), khura's focusing (S60), transon's elemental renewal (M60)</t>
  </si>
  <si>
    <t>Flame Of Fennin</t>
  </si>
  <si>
    <t>burnout 4 (M55), fortitude (C55), rage of zomm (M55), greater voceration fire (M58), shock of fiery blades (M60), aegis of ro (M60)</t>
  </si>
  <si>
    <t>Flake Of Lodestone</t>
  </si>
  <si>
    <t>circle of summer (D52), insidious decay (S52), spirit of the howler (S55), stun command (C55), hammer of judgement (C56), paralyzing earth (C56), ro's smoldering disjunction (D56), ethereal remedy (C59), manastorm (M59), pox of bertoxxulous (S59), banishment (M60), moonfire (D60), shock of fiery blades (M60), lodestone etched swatch</t>
  </si>
  <si>
    <t>Mist Of Povar</t>
  </si>
  <si>
    <t>call of karana (D52), primal essence (S52), vocerate water (M54), muzzle of mardu (M56), velocity (M58), greater voceration water (M60)</t>
  </si>
  <si>
    <t>Primordial Substance</t>
  </si>
  <si>
    <t>monster summoning 2 (M50), circle of winter (D51), glamour of tunare (D53), form of the howler (D54), bane of nife (S56), muzzle of mardu (M56), antidote (C58), greater voceration air (M59), maelstorm of electricity (M60)</t>
  </si>
  <si>
    <t>Runed Emblem</t>
  </si>
  <si>
    <t>blizzard (D54),regrowth of dar'khura (S56), wake of karana (D56), talisman of the cat (S57), greater voceration fire (M58), transon's phantasmal protection (M58), aegolism (C60), marzin's mark (C60), protection of the glades (D60)</t>
  </si>
  <si>
    <t>Scales Of Veeshan</t>
  </si>
  <si>
    <t>wrath of the elements (M55), aegis (C57), greater voceration air (M59), legacy of thorn (D59), manastorm (M59)</t>
  </si>
  <si>
    <t>Sliver Of Moonstone</t>
  </si>
  <si>
    <t>everlasting breath (D51, S51), reckoning (C54), dyzil's deafening decoy (M56), voice of the berserker (S59), mala (M60)</t>
  </si>
  <si>
    <t>Staff Shard Of Luclin</t>
  </si>
  <si>
    <t>heroic bond (C52), bandoleer of luclin (M54), call of the hero (M55), form of the great bear (S55), dyzil's deafening decoy (M56), hammer of judgement (C56), hammer of divinity (C58), hammer of souls (C60), malo (S60)</t>
  </si>
  <si>
    <t>Writ Of Quellious</t>
  </si>
  <si>
    <t>word of vigor (C52), pouch of quellious (M55), transon's phantasmal protection (M58), blessing of aegolism (C60), transon's elemental renewal (M60)</t>
  </si>
  <si>
    <t>Makeable</t>
  </si>
  <si>
    <t>Amount</t>
  </si>
  <si>
    <t>Price</t>
  </si>
  <si>
    <t>Value</t>
  </si>
  <si>
    <t>Total Comp</t>
  </si>
  <si>
    <t>Value1</t>
  </si>
  <si>
    <t>Amount1</t>
  </si>
  <si>
    <t>Value2</t>
  </si>
  <si>
    <t>Amount2</t>
  </si>
  <si>
    <t>Value3</t>
  </si>
  <si>
    <t>Amount3</t>
  </si>
  <si>
    <t>Value4</t>
  </si>
  <si>
    <t>Amount4</t>
  </si>
  <si>
    <t>Total Have</t>
  </si>
  <si>
    <t>Clerics (And Paladins)</t>
  </si>
  <si>
    <t>Improved Invisibility To Undead (50)</t>
  </si>
  <si>
    <t>Words Of Constancy</t>
  </si>
  <si>
    <t>Rune Of Antithesis</t>
  </si>
  <si>
    <t>Death Pact (51)</t>
  </si>
  <si>
    <t>Words Of Asylum</t>
  </si>
  <si>
    <t>Toharon's 18 Right</t>
  </si>
  <si>
    <t>Sunskin (51)</t>
  </si>
  <si>
    <t>Words Of Expedition</t>
  </si>
  <si>
    <t>Rune Of Coalition</t>
  </si>
  <si>
    <t>Heroic Bond (52)</t>
  </si>
  <si>
    <t>Staff Shard Of Luclin</t>
  </si>
  <si>
    <t>Toharon's 21 Right</t>
  </si>
  <si>
    <t>Upheaval (52)</t>
  </si>
  <si>
    <t>Rune Of Amalgamation</t>
  </si>
  <si>
    <t>Dew Clover</t>
  </si>
  <si>
    <t>Word Of Vigor (52)</t>
  </si>
  <si>
    <t>Writ Of Quellious</t>
  </si>
  <si>
    <t>Yaeth's 70 Right</t>
  </si>
  <si>
    <t>Yaulp Iv (53)</t>
  </si>
  <si>
    <t>Rune Of Incitement</t>
  </si>
  <si>
    <t>Toharon's 15 Right</t>
  </si>
  <si>
    <t>Reckoning (54)</t>
  </si>
  <si>
    <t>Rune Of Alternation</t>
  </si>
  <si>
    <t>Sliver Of Moonstone</t>
  </si>
  <si>
    <t>Remove Greater Curse (54)</t>
  </si>
  <si>
    <t>Words Of Apparition</t>
  </si>
  <si>
    <t>Yaeth's 73 Right</t>
  </si>
  <si>
    <t>Fortitude (55)</t>
  </si>
  <si>
    <t>Flame Of Fennin</t>
  </si>
  <si>
    <t>Toharon's 21 Right</t>
  </si>
  <si>
    <t>Stun Command (55)</t>
  </si>
  <si>
    <t>Rune Of Transpose</t>
  </si>
  <si>
    <t>Flake Of Lodestone</t>
  </si>
  <si>
    <t>Hammer Of Judgement (56)</t>
  </si>
  <si>
    <t>Staff Shard Of Luclin</t>
  </si>
  <si>
    <t>Flake Of Lodestone</t>
  </si>
  <si>
    <t>Finnok's 2 Left</t>
  </si>
  <si>
    <t>Judgement (56)</t>
  </si>
  <si>
    <t>Rune Of Ellipse</t>
  </si>
  <si>
    <t>Words Of Annihilation</t>
  </si>
  <si>
    <t>Words Of Misery</t>
  </si>
  <si>
    <t>Mark Of Karn (56)</t>
  </si>
  <si>
    <t>Rune Of Gale</t>
  </si>
  <si>
    <t>Toharon's 18 Right</t>
  </si>
  <si>
    <t>Words Of Expertise</t>
  </si>
  <si>
    <t>Paralyzing Earth (56)</t>
  </si>
  <si>
    <t>Rune Of Opposition</t>
  </si>
  <si>
    <t>Flake Of Lodestone</t>
  </si>
  <si>
    <t>Rune Of Incitation</t>
  </si>
  <si>
    <t>Yaulp V (56)</t>
  </si>
  <si>
    <t>Rune Of Flash</t>
  </si>
  <si>
    <t>Toharon's 21 Right</t>
  </si>
  <si>
    <t>Words Of Capacity</t>
  </si>
  <si>
    <t>Aegis (57)</t>
  </si>
  <si>
    <t>Scales Of Veeshan</t>
  </si>
  <si>
    <t>Toharon's 18 Right</t>
  </si>
  <si>
    <t>Toharon's 19</t>
  </si>
  <si>
    <t>Word Of Restoration (57)</t>
  </si>
  <si>
    <t>Yaeth's 72 Left</t>
  </si>
  <si>
    <t>Dew Clover</t>
  </si>
  <si>
    <t>Yaeth's 92</t>
  </si>
  <si>
    <t>Antidote (58)</t>
  </si>
  <si>
    <t>Yaeth's 70 Left</t>
  </si>
  <si>
    <t>Primordial Substance</t>
  </si>
  <si>
    <t>Yaeth's 98</t>
  </si>
  <si>
    <t>Blessed Armor Of The Risen (58)</t>
  </si>
  <si>
    <t>Bolts Of Tallon</t>
  </si>
  <si>
    <t>Words Of Recourse</t>
  </si>
  <si>
    <t>Words Of Expertise</t>
  </si>
  <si>
    <t>Enforced Reverence (58)</t>
  </si>
  <si>
    <t>Rune Of Synergy</t>
  </si>
  <si>
    <t>Rune Of Glint</t>
  </si>
  <si>
    <t>Words Of Immunity</t>
  </si>
  <si>
    <t>Ethereal Light (58)</t>
  </si>
  <si>
    <t>Yaeth's 25 Left</t>
  </si>
  <si>
    <t>Yaeth's 25 Right</t>
  </si>
  <si>
    <t>Words Of Virtue</t>
  </si>
  <si>
    <t>Hammer Of Divinity (58)</t>
  </si>
  <si>
    <t>Staff Shard Of Luclin</t>
  </si>
  <si>
    <t>Rune Of Gale</t>
  </si>
  <si>
    <t>Finnok's 2 Left</t>
  </si>
  <si>
    <t>Naltron's Mark (58)</t>
  </si>
  <si>
    <t>Toharon's 18 Left</t>
  </si>
  <si>
    <t>Etched Signet</t>
  </si>
  <si>
    <t>Toharon's 22</t>
  </si>
  <si>
    <t>Ethereal Remedy (59)</t>
  </si>
  <si>
    <t>Yaeth's 78 Left</t>
  </si>
  <si>
    <t>Flake Of Lodestone</t>
  </si>
  <si>
    <t>Yaeth's 113</t>
  </si>
  <si>
    <t>The Unspoken Word (59)</t>
  </si>
  <si>
    <t>Words Of Recall</t>
  </si>
  <si>
    <t>Rune Of Impulse</t>
  </si>
  <si>
    <t>Words Of Invigoration</t>
  </si>
  <si>
    <t>Aegolism (60)</t>
  </si>
  <si>
    <t>Card Of Bristlebane</t>
  </si>
  <si>
    <t>Runed Emblem</t>
  </si>
  <si>
    <t>Toharon's 22</t>
  </si>
  <si>
    <t>Banishment Of Shadows (60)</t>
  </si>
  <si>
    <t>Rune Of Conglomeration</t>
  </si>
  <si>
    <t>Rune Of Contradiction</t>
  </si>
  <si>
    <t>Words Of Abrogation</t>
  </si>
  <si>
    <t>Blessing Of Aegolism (60)</t>
  </si>
  <si>
    <t>Writ Of Quellious</t>
  </si>
  <si>
    <t>Etched Signet</t>
  </si>
  <si>
    <t>Yaeth's 26 Left</t>
  </si>
  <si>
    <t>Yaeth's 26 Right</t>
  </si>
  <si>
    <t>Divine Intervention (60)</t>
  </si>
  <si>
    <t>Toharon's 21 Left</t>
  </si>
  <si>
    <t>Words Of Recourse</t>
  </si>
  <si>
    <t>Toharon's 22</t>
  </si>
  <si>
    <t>Ethereal Elixir (60)</t>
  </si>
  <si>
    <t>Yaeth's 114 Left</t>
  </si>
  <si>
    <t>Dew Clover</t>
  </si>
  <si>
    <t>Rune Of Complexity</t>
  </si>
  <si>
    <t>Hammer Of Souls (60)</t>
  </si>
  <si>
    <t>Staff Shard Of Luclin</t>
  </si>
  <si>
    <t>Words Of Comprehension</t>
  </si>
  <si>
    <t>Finnok's 2 Left</t>
  </si>
  <si>
    <t>Marzin's Mark (60)</t>
  </si>
  <si>
    <t>Coin Of Xev</t>
  </si>
  <si>
    <t>Runed Emblem</t>
  </si>
  <si>
    <t>Yaeth's 81</t>
  </si>
  <si>
    <t>Rune Of Zephyr</t>
  </si>
  <si>
    <t>Word Of Redemption (60)</t>
  </si>
  <si>
    <t>Rune Of Conglomeration</t>
  </si>
  <si>
    <t>Yaeth's 114 Right</t>
  </si>
  <si>
    <t>Yaeth's 108</t>
  </si>
  <si>
    <t>Druids (And Rangers)</t>
  </si>
  <si>
    <t>Improved Superior Camouflage (50)</t>
  </si>
  <si>
    <t>Rune Of Synergy</t>
  </si>
  <si>
    <t>Yaeth's 61 Right</t>
  </si>
  <si>
    <t>Circle Of Winter (51)</t>
  </si>
  <si>
    <t>Rune Of Draught</t>
  </si>
  <si>
    <t>Primordial Substance</t>
  </si>
  <si>
    <t>Everlasting Breath (51)</t>
  </si>
  <si>
    <t>Yaeth's 50 Left</t>
  </si>
  <si>
    <t>Sliver Of Moonstone</t>
  </si>
  <si>
    <t>Levitation (51)</t>
  </si>
  <si>
    <t>Yaeth's 70 Left</t>
  </si>
  <si>
    <t>Dew Clover</t>
  </si>
  <si>
    <t>Upheaval (51)</t>
  </si>
  <si>
    <t>Rune Of Amalgamation</t>
  </si>
  <si>
    <t>Dew Clover</t>
  </si>
  <si>
    <t>Call Of Karana (52)</t>
  </si>
  <si>
    <t>Mist Of Povar</t>
  </si>
  <si>
    <t>Rune Of Coalition</t>
  </si>
  <si>
    <t>Circle Of Summer (52)</t>
  </si>
  <si>
    <t>Rune Of Ellipse</t>
  </si>
  <si>
    <t>Flake Of Lodestone</t>
  </si>
  <si>
    <t>Glamour Of Tunare (53)</t>
  </si>
  <si>
    <t>Toharon's 18 Left</t>
  </si>
  <si>
    <t>Primordial Substance</t>
  </si>
  <si>
    <t>Spirit Of Scale (53)</t>
  </si>
  <si>
    <t>Yaeth's 80 Left</t>
  </si>
  <si>
    <t>Dew Clover</t>
  </si>
  <si>
    <t>Blizzard (54)</t>
  </si>
  <si>
    <t>Rune Of Gale</t>
  </si>
  <si>
    <t>Runed Emblem</t>
  </si>
  <si>
    <t>Form Of The Howler (54)</t>
  </si>
  <si>
    <t>Yaeth's 65 Left</t>
  </si>
  <si>
    <t>Primordial Substance</t>
  </si>
  <si>
    <t>Remove Greater Curse (54)</t>
  </si>
  <si>
    <t>Words Of Apparition</t>
  </si>
  <si>
    <t>Yaeth's 73 Right</t>
  </si>
  <si>
    <t>Girdle Of Karana (55)</t>
  </si>
  <si>
    <t>Coin Of Xev</t>
  </si>
  <si>
    <t>Yaeth's 63 Right</t>
  </si>
  <si>
    <t>Nature Walker's Behest (55)</t>
  </si>
  <si>
    <t>Coin Of Xev</t>
  </si>
  <si>
    <t>Words Of Tenancy</t>
  </si>
  <si>
    <t>Tunare's Request (55)</t>
  </si>
  <si>
    <t>Yaeth's 70 Left</t>
  </si>
  <si>
    <t>Etched Signet</t>
  </si>
  <si>
    <t>Breath Of Karana (56)</t>
  </si>
  <si>
    <t>Rune Of Alternation</t>
  </si>
  <si>
    <t>Etched Signet</t>
  </si>
  <si>
    <t>Words Of Abrogation</t>
  </si>
  <si>
    <t>Ro's Smoldering Disjunction (56)</t>
  </si>
  <si>
    <t>Rune Of Flash</t>
  </si>
  <si>
    <t>Flake Of Lodestone</t>
  </si>
  <si>
    <t>Rune Of Coruscating</t>
  </si>
  <si>
    <t>Wake Of Karana (56)</t>
  </si>
  <si>
    <t>Yaeth's 72 Left</t>
  </si>
  <si>
    <t>Runed Emblem</t>
  </si>
  <si>
    <t>Rune Of Divergency</t>
  </si>
  <si>
    <t>Bonds Of Tunare (57)</t>
  </si>
  <si>
    <t>Rune Of Conglomeration</t>
  </si>
  <si>
    <t>Words Of Holding</t>
  </si>
  <si>
    <t>Words Of Expertise</t>
  </si>
  <si>
    <t>Frost (57)</t>
  </si>
  <si>
    <t>Rune Of Draught</t>
  </si>
  <si>
    <t>Dew Clover</t>
  </si>
  <si>
    <t>Rune Of Tempest</t>
  </si>
  <si>
    <t>Succor (57)</t>
  </si>
  <si>
    <t>Rune Of Opposition</t>
  </si>
  <si>
    <t>Rune Of Contradiction</t>
  </si>
  <si>
    <t>Yaeth's 81</t>
  </si>
  <si>
    <t>Circle Of Seasons (58)</t>
  </si>
  <si>
    <t>Rune Of Conglomeration</t>
  </si>
  <si>
    <t>Etched Signet</t>
  </si>
  <si>
    <t>Rune Of Tempest</t>
  </si>
  <si>
    <t>Fist Of Karana (58)</t>
  </si>
  <si>
    <t>Zeannor's 14 Left</t>
  </si>
  <si>
    <t>Rune Of Flash</t>
  </si>
  <si>
    <t>Rune Of Incitation</t>
  </si>
  <si>
    <t>Regrowth Of The Grove (58)</t>
  </si>
  <si>
    <t>Yaeth's 78 Left</t>
  </si>
  <si>
    <t>Dew Clover</t>
  </si>
  <si>
    <t>Yaeth's 92</t>
  </si>
  <si>
    <t>Legacy Of Thorn (59)</t>
  </si>
  <si>
    <t>Scales Of Veeshan</t>
  </si>
  <si>
    <t>Rune Of Incendiary</t>
  </si>
  <si>
    <t>Words Of Expertise</t>
  </si>
  <si>
    <t>Spirit Of Oak (59)</t>
  </si>
  <si>
    <t>Bolts Of Tallon</t>
  </si>
  <si>
    <t>Yaeth's 94 Right</t>
  </si>
  <si>
    <t>Yaeth's 95</t>
  </si>
  <si>
    <t>Banishment (60)</t>
  </si>
  <si>
    <t>Words Of Agony</t>
  </si>
  <si>
    <t>Words Of Obliteration</t>
  </si>
  <si>
    <t>Rune Of Divergency</t>
  </si>
  <si>
    <t>Entrapping Roots (60)</t>
  </si>
  <si>
    <t>Rune Of Amalgamation</t>
  </si>
  <si>
    <t>Words Of Covert</t>
  </si>
  <si>
    <t>Rune Of Association</t>
  </si>
  <si>
    <t>Form Of The Hunter (60)</t>
  </si>
  <si>
    <t>Yaeth's 94 Left</t>
  </si>
  <si>
    <t>Yaeth's 94 Right</t>
  </si>
  <si>
    <t>Words Of Virtue</t>
  </si>
  <si>
    <t>Mask Of The Hunter (60)</t>
  </si>
  <si>
    <t>Card Of Bristlebane</t>
  </si>
  <si>
    <t>Dew Clover</t>
  </si>
  <si>
    <t>Yaeth's 115</t>
  </si>
  <si>
    <t>Mask Of The Stalker (60)</t>
  </si>
  <si>
    <t>Yaeth's 117 Left</t>
  </si>
  <si>
    <t>Dew Clover</t>
  </si>
  <si>
    <t>Yaeth's 118 Left</t>
  </si>
  <si>
    <t>Rune Of Zephyr</t>
  </si>
  <si>
    <t>Moonfire (60)</t>
  </si>
  <si>
    <t>Rune Of Flash</t>
  </si>
  <si>
    <t>Flake Of Lodestone</t>
  </si>
  <si>
    <t>Rune Of Coruscating</t>
  </si>
  <si>
    <t>Words Of Potence</t>
  </si>
  <si>
    <t>Nature's Recovery (60)</t>
  </si>
  <si>
    <t>Yaeth's 102 Left</t>
  </si>
  <si>
    <t>Dew Clover</t>
  </si>
  <si>
    <t>Yaeth's 83</t>
  </si>
  <si>
    <t>Protection Of The Glades (60)</t>
  </si>
  <si>
    <t>Toharon's 21 Left</t>
  </si>
  <si>
    <t>Runed Emblem</t>
  </si>
  <si>
    <t>Toharon's 22</t>
  </si>
  <si>
    <t>Shaman (And Beastlords)</t>
  </si>
  <si>
    <t>Spirit Quickening (50)</t>
  </si>
  <si>
    <t>Yaeth's 50 Left</t>
  </si>
  <si>
    <t>Etched Signet</t>
  </si>
  <si>
    <t>Everlasting Breath (51)</t>
  </si>
  <si>
    <t>Yaeth's 50 Left</t>
  </si>
  <si>
    <t>Sliver Of Moonstone</t>
  </si>
  <si>
    <t>Levitation (51)</t>
  </si>
  <si>
    <t>Yaeth's 70 Left</t>
  </si>
  <si>
    <t>Dew Clover</t>
  </si>
  <si>
    <t>Talisman Of Jasinth (51)</t>
  </si>
  <si>
    <t>Coin Of Xev</t>
  </si>
  <si>
    <t>Words Of Tenure</t>
  </si>
  <si>
    <t>Insidious Decay (52)</t>
  </si>
  <si>
    <t>Words Of Pain</t>
  </si>
  <si>
    <t>Flake Of Lodestone</t>
  </si>
  <si>
    <t>Primal Essence (52)</t>
  </si>
  <si>
    <t>Mist Of Povar</t>
  </si>
  <si>
    <t>Yaeth's 73 Right</t>
  </si>
  <si>
    <t>Spirit Of Scale (52)</t>
  </si>
  <si>
    <t>Yaeth's 80 Left</t>
  </si>
  <si>
    <t>Dew Clover</t>
  </si>
  <si>
    <t>Cripple (53)</t>
  </si>
  <si>
    <t>Words Of Voiding</t>
  </si>
  <si>
    <t>Yaeth's 80 Right</t>
  </si>
  <si>
    <t>Shroud Of Spirits (54)</t>
  </si>
  <si>
    <t>Words Of Apparition</t>
  </si>
  <si>
    <t>Yaeth's 82 Right</t>
  </si>
  <si>
    <t>Talisman Of Shadoo (53)</t>
  </si>
  <si>
    <t>Card Of Bristlebane</t>
  </si>
  <si>
    <t>Yaeth's 78 Right</t>
  </si>
  <si>
    <t>Remove Greater Curse (54)</t>
  </si>
  <si>
    <t>Words Of Apparition</t>
  </si>
  <si>
    <t>Yaeth's 73 Right</t>
  </si>
  <si>
    <t>Form Of The Great Bear (55)</t>
  </si>
  <si>
    <t>Yaeth's 50 Left</t>
  </si>
  <si>
    <t>Staff Shard Of Luclin</t>
  </si>
  <si>
    <t>Spirit Of The Howler (55)</t>
  </si>
  <si>
    <t>Finnok's 2 Left</t>
  </si>
  <si>
    <t>Flake Of Lodestone</t>
  </si>
  <si>
    <t>Torrent Of Poison (55)</t>
  </si>
  <si>
    <t>Rune Of Amalgamation</t>
  </si>
  <si>
    <t>Words Of Distress</t>
  </si>
  <si>
    <t>Acumen (56)</t>
  </si>
  <si>
    <t>Rune Of Ellipse</t>
  </si>
  <si>
    <t>Words Of Knowledge</t>
  </si>
  <si>
    <t>Words Of Expertise</t>
  </si>
  <si>
    <t>Bane Of Nife (56)</t>
  </si>
  <si>
    <t>Words Of Agony</t>
  </si>
  <si>
    <t>Primordial Substance</t>
  </si>
  <si>
    <t>Words Of Misery</t>
  </si>
  <si>
    <t>Regrowth Of Dar'khura (56)</t>
  </si>
  <si>
    <t>Yaeth's 78 Left</t>
  </si>
  <si>
    <t>Runed Emblem</t>
  </si>
  <si>
    <t>Yaeth's 81</t>
  </si>
  <si>
    <t>Malosini (57)</t>
  </si>
  <si>
    <t>Words Of Annihilation</t>
  </si>
  <si>
    <t>Words Of Virtue</t>
  </si>
  <si>
    <t>Talisman Of The Brute (57)</t>
  </si>
  <si>
    <t>Yaeth's 61 Left</t>
  </si>
  <si>
    <t>Words Of Comprehension</t>
  </si>
  <si>
    <t>Words Of Capacity</t>
  </si>
  <si>
    <t>Talisman Of The Cat (57)</t>
  </si>
  <si>
    <t>Yaeth's 50 Left</t>
  </si>
  <si>
    <t>Runed Emblem</t>
  </si>
  <si>
    <t>Rune Of Divergency</t>
  </si>
  <si>
    <t>Acumen Of Dar'khura (58)</t>
  </si>
  <si>
    <t>Rune Of Alternation</t>
  </si>
  <si>
    <t>Words Of Intent</t>
  </si>
  <si>
    <t>Words Of Capacity</t>
  </si>
  <si>
    <t>Cannibalize Iv (58)</t>
  </si>
  <si>
    <t>Yaeth's 63 Left</t>
  </si>
  <si>
    <t>Words of Exhilaration</t>
  </si>
  <si>
    <t>Rune Of Divergency</t>
  </si>
  <si>
    <t>Talisman Of Epuration (58)</t>
  </si>
  <si>
    <t>Yaeth's 82 Left</t>
  </si>
  <si>
    <t>Dew Clover</t>
  </si>
  <si>
    <t>Words Of Invigoration</t>
  </si>
  <si>
    <t>Talisman Of The Rhino (58)</t>
  </si>
  <si>
    <t>Yaeth's 65 Left</t>
  </si>
  <si>
    <t>Words Of Stimulation</t>
  </si>
  <si>
    <t>Words Of Capacity</t>
  </si>
  <si>
    <t>Talisman Of The Serpent (58)</t>
  </si>
  <si>
    <t>Yaeth's 73 Left</t>
  </si>
  <si>
    <t>Words Of Sapience</t>
  </si>
  <si>
    <t>Etched Signet</t>
  </si>
  <si>
    <t>Tigir's Insects (58)</t>
  </si>
  <si>
    <t>Words Of Anguish</t>
  </si>
  <si>
    <t>Words Of Distress</t>
  </si>
  <si>
    <t>Words Of Expertise</t>
  </si>
  <si>
    <t>Pox Of Bertoxxulous (59)</t>
  </si>
  <si>
    <t>Words Of Agony</t>
  </si>
  <si>
    <t>Flake Of Lodestone</t>
  </si>
  <si>
    <t>Words Of Revenant</t>
  </si>
  <si>
    <t>Talisman Of The Raptor (59)</t>
  </si>
  <si>
    <t>Yaeth's 91 Left</t>
  </si>
  <si>
    <t>Dew Clover</t>
  </si>
  <si>
    <t>Words Of Immunity</t>
  </si>
  <si>
    <t>Voice Of The Berserker (59)</t>
  </si>
  <si>
    <t>Rune Of Incitement</t>
  </si>
  <si>
    <t>Sliver Of Moonstone</t>
  </si>
  <si>
    <t>Words Of Propriety</t>
  </si>
  <si>
    <t>Avatar (60)</t>
  </si>
  <si>
    <t>Yaeth's 112 Left</t>
  </si>
  <si>
    <t>Yaeth's 112 Right</t>
  </si>
  <si>
    <t>Words Of Virtue</t>
  </si>
  <si>
    <t>Focus Of Spirit (60)</t>
  </si>
  <si>
    <t>Yaeth's 104 Left</t>
  </si>
  <si>
    <t>Words Of Energy</t>
  </si>
  <si>
    <t>Yaeth's 105</t>
  </si>
  <si>
    <t>Khura's Focusing (60)</t>
  </si>
  <si>
    <t>Yaeth's 114 Left</t>
  </si>
  <si>
    <t>Etched Signet</t>
  </si>
  <si>
    <t>Yaeth's 115</t>
  </si>
  <si>
    <t>Malo (60)</t>
  </si>
  <si>
    <t>Staff Shard Of Luclin</t>
  </si>
  <si>
    <t>Words Of Energy</t>
  </si>
  <si>
    <t>Yaeth's 108</t>
  </si>
  <si>
    <t>Words Of Retention</t>
  </si>
  <si>
    <t>Torpor (60)</t>
  </si>
  <si>
    <t>Yaeth's 107 Left</t>
  </si>
  <si>
    <t>Words Of Sapience</t>
  </si>
  <si>
    <t>Words Of Revenant</t>
  </si>
  <si>
    <t>Yaeth's 118 Right</t>
  </si>
  <si>
    <t>Enchanters Combine In Phantasmal Tome</t>
  </si>
  <si>
    <t>Improved Invisibility (Level 50)</t>
  </si>
  <si>
    <t>Yaeth's 50 Left</t>
  </si>
  <si>
    <t>Yaeth's 50 Right</t>
  </si>
  <si>
    <t>Theft Of Thought (Level 51)</t>
  </si>
  <si>
    <t>Yaeth's 61 Left</t>
  </si>
  <si>
    <t>Yaeth's 61 Right</t>
  </si>
  <si>
    <t>Everlasting Breath (Level 51)</t>
  </si>
  <si>
    <t>Yaeth's 63 Left</t>
  </si>
  <si>
    <t>Yaeth's 63 Right</t>
  </si>
  <si>
    <t>Levitation (Level 51)</t>
  </si>
  <si>
    <t>Yaeth's 65 Left</t>
  </si>
  <si>
    <t>Yaeth's 65 Right</t>
  </si>
  <si>
    <t>Color Slant (Level 52)</t>
  </si>
  <si>
    <t>Keris's 5 Left</t>
  </si>
  <si>
    <t>Keris's 5 Right</t>
  </si>
  <si>
    <t>Cripple (Level 53)</t>
  </si>
  <si>
    <t>Yaeth's 70 Left</t>
  </si>
  <si>
    <t>Yaeth's 70 Right</t>
  </si>
  <si>
    <t>Illusion Vah Shir (Level 54)</t>
  </si>
  <si>
    <t>Keris's 7 Left</t>
  </si>
  <si>
    <t>Keris's 7 Right</t>
  </si>
  <si>
    <t>Dementia (Level 54)</t>
  </si>
  <si>
    <t>Zeannor's 12 Left</t>
  </si>
  <si>
    <t>Zeannor's 12 Right</t>
  </si>
  <si>
    <t>Gift Of Insight (Level 55)</t>
  </si>
  <si>
    <t>Yaeth's 72 Right</t>
  </si>
  <si>
    <t>Yaeth's 72 Left</t>
  </si>
  <si>
    <t>Lagarn's Lamentation (Level 55)</t>
  </si>
  <si>
    <t>Zeannor's 14 Left</t>
  </si>
  <si>
    <t>Zeannor's 14 Right</t>
  </si>
  <si>
    <t>Zurnaik's Animation (Level 55)</t>
  </si>
  <si>
    <t>Finnok's 2 Left</t>
  </si>
  <si>
    <t>Finnok's 2 Right</t>
  </si>
  <si>
    <t>Wind Of Tashani (Level 55)</t>
  </si>
  <si>
    <t>Toharon's 15 Left</t>
  </si>
  <si>
    <t>Toharon's 15 Right</t>
  </si>
  <si>
    <t>Augment (Level 56)</t>
  </si>
  <si>
    <t>Yaeth's 80 Left</t>
  </si>
  <si>
    <t>Yaeth's 80 Right</t>
  </si>
  <si>
    <t>Yaeth's 81</t>
  </si>
  <si>
    <t>Torment Of Argli (Level 56)</t>
  </si>
  <si>
    <t>Yaeth's 73 Left</t>
  </si>
  <si>
    <t>Yaeth's 73 Right</t>
  </si>
  <si>
    <t>Horrifying Visage (Level 56)</t>
  </si>
  <si>
    <t>Yaeth's 78 Right</t>
  </si>
  <si>
    <t>Yaeth's 78 Left</t>
  </si>
  <si>
    <t>Enlightenment (Level 57)</t>
  </si>
  <si>
    <t>Yaeth's 82 Right</t>
  </si>
  <si>
    <t>Yaeth's 82 Left</t>
  </si>
  <si>
    <t>Yaeth's 82 Left</t>
  </si>
  <si>
    <t>Forlorn Deeds (Level 57)</t>
  </si>
  <si>
    <t>Yaeth's 91 Right</t>
  </si>
  <si>
    <t>Yaeth's 91 Left</t>
  </si>
  <si>
    <t>Yaeth's 92</t>
  </si>
  <si>
    <t>Umbra (Level 57)</t>
  </si>
  <si>
    <t>Toharon's 18 Left</t>
  </si>
  <si>
    <t>Toharon's 18 Right</t>
  </si>
  <si>
    <t>Toharon's 19</t>
  </si>
  <si>
    <t>Glamorous Visage (Level 58)</t>
  </si>
  <si>
    <t>Yaeth's 97 Right</t>
  </si>
  <si>
    <t>Yaeth's 97 Left</t>
  </si>
  <si>
    <t>Yaeth's 98</t>
  </si>
  <si>
    <t>Dementing Visions (Level 58)</t>
  </si>
  <si>
    <t>Zeannor's 15 Left</t>
  </si>
  <si>
    <t>Zeannor's 15 Right</t>
  </si>
  <si>
    <t>Zeannor's 16</t>
  </si>
  <si>
    <t>Bedlam (Level 58)</t>
  </si>
  <si>
    <t>Yaeth's 94 Left</t>
  </si>
  <si>
    <t>Yaeth's 94 Right</t>
  </si>
  <si>
    <t>Yaeth's 95</t>
  </si>
  <si>
    <t>Asphyxiate (Level 59)</t>
  </si>
  <si>
    <t>Yaeth's 104 Right</t>
  </si>
  <si>
    <t>Yaeth's 104 Left</t>
  </si>
  <si>
    <t>Yaeth's 105</t>
  </si>
  <si>
    <t>Gift Of Pure Thought (Level 59)</t>
  </si>
  <si>
    <t>Yaeth's 102 Right</t>
  </si>
  <si>
    <t>Yaeth's 102 Left</t>
  </si>
  <si>
    <t>Yaeth's 103</t>
  </si>
  <si>
    <t>Koadic's Endless Intellect (Level 60)</t>
  </si>
  <si>
    <t>Yaeth's 25 Left</t>
  </si>
  <si>
    <t>Yaeth's 25 Right</t>
  </si>
  <si>
    <t>Yaeth's 26 Left</t>
  </si>
  <si>
    <t>Yaeth's 26 Right</t>
  </si>
  <si>
    <t>Dictate (Level 60)</t>
  </si>
  <si>
    <t>Yaeth's 112 Left</t>
  </si>
  <si>
    <t>Yaeth's 112 Right</t>
  </si>
  <si>
    <t>Yaeth's 113</t>
  </si>
  <si>
    <t>Speed Of The Brood (Level 60)</t>
  </si>
  <si>
    <t>Yaeth's 117 Right</t>
  </si>
  <si>
    <t>Yaeth's 117 Left</t>
  </si>
  <si>
    <t>Yaeth's 118 Right</t>
  </si>
  <si>
    <t>Yaeth's 118 Left</t>
  </si>
  <si>
    <t>Visions Of Grandeur (Level 60)</t>
  </si>
  <si>
    <t>Yaeth's 114 Left</t>
  </si>
  <si>
    <t>Yaeth's 114 Right</t>
  </si>
  <si>
    <t>Yaeth's 115</t>
  </si>
  <si>
    <t>Gift Of Brilliance (Level 60)</t>
  </si>
  <si>
    <t>Yaeth's 107 Left</t>
  </si>
  <si>
    <t>Yaeth's 107 Right</t>
  </si>
  <si>
    <t>Yaeth's 108</t>
  </si>
  <si>
    <t>Wind Of Tashanian (Level 60)</t>
  </si>
  <si>
    <t>Toharon's 21 Left</t>
  </si>
  <si>
    <t>Toharon's 21 Right</t>
  </si>
  <si>
    <t>Toharon's 22</t>
  </si>
  <si>
    <t>Mages Combine In Arch Magus Grimoire</t>
  </si>
  <si>
    <t>Gift Of Xev (Level 51)</t>
  </si>
  <si>
    <t>Coin Of Xev</t>
  </si>
  <si>
    <t>Words Of Restraint</t>
  </si>
  <si>
    <t>Bristlebane's Bundle (Level 52)</t>
  </si>
  <si>
    <t>Card Of Bristlebane</t>
  </si>
  <si>
    <t>Words Of Domination</t>
  </si>
  <si>
    <t>Quiver Of Marr (Level 53)</t>
  </si>
  <si>
    <t>Coin Of Xev</t>
  </si>
  <si>
    <t>Words Of Domination</t>
  </si>
  <si>
    <t>Bandoleer Of Luclin (Level 54)</t>
  </si>
  <si>
    <t>Staff Shard Of Luclin</t>
  </si>
  <si>
    <t>Words Of Restraint</t>
  </si>
  <si>
    <t>Scars Of Sigil (Level 54)</t>
  </si>
  <si>
    <t>Bolts Of Tallon</t>
  </si>
  <si>
    <t>Words Of Domination</t>
  </si>
  <si>
    <t>Vocerate Water (Level 54)</t>
  </si>
  <si>
    <t>Mist Of Povar</t>
  </si>
  <si>
    <t>Words Of Domination</t>
  </si>
  <si>
    <t>Burnout Iv (Level 55)</t>
  </si>
  <si>
    <t>Flame Of Fennin</t>
  </si>
  <si>
    <t>Words Of Restraint</t>
  </si>
  <si>
    <t>Pouch Of Quellious (Level 55)</t>
  </si>
  <si>
    <t>Writ Of Quellious</t>
  </si>
  <si>
    <t>Words Of Restraint</t>
  </si>
  <si>
    <t>Call Of The Hero (Level 55)</t>
  </si>
  <si>
    <t>Staff Shard Of Luclin</t>
  </si>
  <si>
    <t>Words Of Domination</t>
  </si>
  <si>
    <t>Rage Of Zomm (Level 55)</t>
  </si>
  <si>
    <t>Flame Of Fennin</t>
  </si>
  <si>
    <t>Words Of Domination</t>
  </si>
  <si>
    <t>Wrath Of The Elements (Level 55)</t>
  </si>
  <si>
    <t>Scales Of Veeshan</t>
  </si>
  <si>
    <t>Words Of Domination</t>
  </si>
  <si>
    <t>Muzzle Of Mardu (Level 56)</t>
  </si>
  <si>
    <t>Mist Of Povar</t>
  </si>
  <si>
    <t>Primordial Substance</t>
  </si>
  <si>
    <t>Words Of Capacity</t>
  </si>
  <si>
    <t>Dyzil's Deafening Decoy (Level 56)</t>
  </si>
  <si>
    <t>Staff Shard Of Luclin</t>
  </si>
  <si>
    <t>Sliver Of Moonstone</t>
  </si>
  <si>
    <t>Words Of Expertise</t>
  </si>
  <si>
    <t>Eye Of Tallon (Level 57)</t>
  </si>
  <si>
    <t>Bolts Of Tallon</t>
  </si>
  <si>
    <t>Dew Clover</t>
  </si>
  <si>
    <t>Words Of Virtue</t>
  </si>
  <si>
    <t>Greater Voceration Fire (Level 58)</t>
  </si>
  <si>
    <t>Flame Of Fennin</t>
  </si>
  <si>
    <t>Runed Emblem</t>
  </si>
  <si>
    <t>Words Of Capacity</t>
  </si>
  <si>
    <t>Velocity (Level 58)</t>
  </si>
  <si>
    <t>Mist Of Povar</t>
  </si>
  <si>
    <t>Etched Signet</t>
  </si>
  <si>
    <t>Words Of Capacity</t>
  </si>
  <si>
    <t>Transon's Phantasmal Protection (Level 58)</t>
  </si>
  <si>
    <t>Writ Of Quellious</t>
  </si>
  <si>
    <t>Runed Emblem</t>
  </si>
  <si>
    <t>Words Of Expertise</t>
  </si>
  <si>
    <t>Greater Voceration Air (Level 59)</t>
  </si>
  <si>
    <t>Scales Of Veeshan</t>
  </si>
  <si>
    <t>Primordial Substance</t>
  </si>
  <si>
    <t>Words Of Capacity</t>
  </si>
  <si>
    <t>Manastorm (Level 59)</t>
  </si>
  <si>
    <t>Scales Of Veeshan</t>
  </si>
  <si>
    <t>Flake Of Lodestone</t>
  </si>
  <si>
    <t>Words Of Expertise</t>
  </si>
  <si>
    <t>Monster Summoning Iii (Level 60)</t>
  </si>
  <si>
    <t>Card Of Bristlebane</t>
  </si>
  <si>
    <t>Primordial Substance</t>
  </si>
  <si>
    <t>Words Of Capacity</t>
  </si>
  <si>
    <t>Greater Voceration Water (Level 60)</t>
  </si>
  <si>
    <t>Mist Of Povar</t>
  </si>
  <si>
    <t>Dew Clover</t>
  </si>
  <si>
    <t>Words Of Capacity</t>
  </si>
  <si>
    <t>Banishment (Level 60)</t>
  </si>
  <si>
    <t>Card Of Bristlebane</t>
  </si>
  <si>
    <t>Flake Of Lodestone</t>
  </si>
  <si>
    <t>Words Of Expertise</t>
  </si>
  <si>
    <t>Maelstrom Of Electricity (Level 60)</t>
  </si>
  <si>
    <t>Bolts Of Tallon</t>
  </si>
  <si>
    <t>Primordial Substance</t>
  </si>
  <si>
    <t>Words Of Virtue</t>
  </si>
  <si>
    <t>Shock Of Fiery Blades (Level 60)</t>
  </si>
  <si>
    <t>Flame Of Fennin</t>
  </si>
  <si>
    <t>Flake Of Lodestone</t>
  </si>
  <si>
    <t>Words Of Capacity</t>
  </si>
  <si>
    <t>Words Of Potence</t>
  </si>
  <si>
    <t>Transon's Elemental Renewal (Level 60)</t>
  </si>
  <si>
    <t>Writ Of Quellious</t>
  </si>
  <si>
    <t>Etched Signet</t>
  </si>
  <si>
    <t>Words Of Virtue</t>
  </si>
  <si>
    <t>Words Of Aptitude</t>
  </si>
  <si>
    <t>Aegis Of Ro (Level 60)</t>
  </si>
  <si>
    <t>Flame Of Fennin</t>
  </si>
  <si>
    <t>Etched Signet</t>
  </si>
  <si>
    <t>Words Of Expertise</t>
  </si>
  <si>
    <t>Mala (Level 60)</t>
  </si>
  <si>
    <t>Card Of Bristlebane</t>
  </si>
  <si>
    <t>Sliver Of Moonstone</t>
  </si>
  <si>
    <t>Words Of Virtue</t>
  </si>
  <si>
    <t>Necromancers Combine In Warlock's Book Of Binding</t>
  </si>
  <si>
    <t>Dead Men Floating (Level 49)</t>
  </si>
  <si>
    <t>Words Of Asylum</t>
  </si>
  <si>
    <t>Words Of Agony</t>
  </si>
  <si>
    <t>Sacrifice (Level 51)</t>
  </si>
  <si>
    <t>Words Of Eventide</t>
  </si>
  <si>
    <t>Words Of Annihilation</t>
  </si>
  <si>
    <t>Defoliation (Level 52)</t>
  </si>
  <si>
    <t>Words Of Pain</t>
  </si>
  <si>
    <t>Words Of Covert</t>
  </si>
  <si>
    <t>Scent Of Terris (Level 52)</t>
  </si>
  <si>
    <t>Words Of Edification</t>
  </si>
  <si>
    <t>Words Of Anguish</t>
  </si>
  <si>
    <t>Convergence (Level 53)</t>
  </si>
  <si>
    <t>Words Of Decision</t>
  </si>
  <si>
    <t>Words Of Stimulation</t>
  </si>
  <si>
    <t>Minion Of Shadows (Level 53)</t>
  </si>
  <si>
    <t>Words Of Tenure</t>
  </si>
  <si>
    <t>Words Of Tenancy</t>
  </si>
  <si>
    <t>Thrall Of Bones (Level 54)</t>
  </si>
  <si>
    <t>Words Of Control</t>
  </si>
  <si>
    <t>Words Of Energy</t>
  </si>
  <si>
    <t>Shadowbond (Level 54)</t>
  </si>
  <si>
    <t>Words Of Asylum</t>
  </si>
  <si>
    <t>Words Of Comprehension</t>
  </si>
  <si>
    <t>Augmentation Of Death (Level 55)</t>
  </si>
  <si>
    <t>Words Of Expedition</t>
  </si>
  <si>
    <t>Words Of Anguish</t>
  </si>
  <si>
    <t>Chill Bones (Level 55)</t>
  </si>
  <si>
    <t>Words Of Agony</t>
  </si>
  <si>
    <t>Words Of Intent</t>
  </si>
  <si>
    <t>Conglaciation Of Bone (Level 55)</t>
  </si>
  <si>
    <t>Words Of Banshee</t>
  </si>
  <si>
    <t>Words Of Anguish</t>
  </si>
  <si>
    <t>Infusion (Level 55)</t>
  </si>
  <si>
    <t>Words Of Constancy</t>
  </si>
  <si>
    <t>Words Of Comprehension</t>
  </si>
  <si>
    <t>Levant (Level 55)</t>
  </si>
  <si>
    <t>Words Of Recall</t>
  </si>
  <si>
    <t>Words Of Recourse</t>
  </si>
  <si>
    <t>Crippling Claudication (Level 56)</t>
  </si>
  <si>
    <t>Words Of Voiding</t>
  </si>
  <si>
    <t>Words Of Obliteration</t>
  </si>
  <si>
    <t>Words Of Divergence</t>
  </si>
  <si>
    <t>Demi-Lich (Level 56)</t>
  </si>
  <si>
    <t>Words Of Awareness</t>
  </si>
  <si>
    <t>Words Of Tenancy</t>
  </si>
  <si>
    <t>Words Of Revenant</t>
  </si>
  <si>
    <t>Sedulous Subversion (Level 56)</t>
  </si>
  <si>
    <t>Words Of Awareness</t>
  </si>
  <si>
    <t>Words Of Exhilaration</t>
  </si>
  <si>
    <t>Words Of Sapience</t>
  </si>
  <si>
    <t>Servant Of Bones (Level 56)</t>
  </si>
  <si>
    <t>Words Of Apparition</t>
  </si>
  <si>
    <t>Words Of Tenancy</t>
  </si>
  <si>
    <t>Words Of Revenant</t>
  </si>
  <si>
    <t>Conjure Corpse (Level 57)</t>
  </si>
  <si>
    <t>Words Of Constancy</t>
  </si>
  <si>
    <t>Words Of Covert</t>
  </si>
  <si>
    <t>Words Of Misery</t>
  </si>
  <si>
    <t>Mind Wrack (Level 58)</t>
  </si>
  <si>
    <t>Words Of Recall</t>
  </si>
  <si>
    <t>Words Of Distress</t>
  </si>
  <si>
    <t>Words Of Invigoration</t>
  </si>
  <si>
    <t>Quivering Veil Of Xarn (Level 58)</t>
  </si>
  <si>
    <t>Words Of Asylum</t>
  </si>
  <si>
    <t>Words Of Energy</t>
  </si>
  <si>
    <t>Words Of Immunity</t>
  </si>
  <si>
    <t>Devouring Darkness (Level 59)</t>
  </si>
  <si>
    <t>Words Of Edification</t>
  </si>
  <si>
    <t>Words Of Holding</t>
  </si>
  <si>
    <t>Words Of Misery</t>
  </si>
  <si>
    <t>Emissary Of Thule (Level 59)</t>
  </si>
  <si>
    <t>Words Of Control</t>
  </si>
  <si>
    <t>Words Of Tenancy</t>
  </si>
  <si>
    <t>Words Of Revenant</t>
  </si>
  <si>
    <t>Arch Lich (Level 60)</t>
  </si>
  <si>
    <t>Words Of Banshee</t>
  </si>
  <si>
    <t>Words Of Anguish</t>
  </si>
  <si>
    <t>Words Of Divergence</t>
  </si>
  <si>
    <t>Banishment Of Shadows (Level 60)</t>
  </si>
  <si>
    <t>Words Of Voiding</t>
  </si>
  <si>
    <t>Words Of Obliteration</t>
  </si>
  <si>
    <t>Words Of Abrogation</t>
  </si>
  <si>
    <t>Death Peace (Level 60)</t>
  </si>
  <si>
    <t>Words Of Decision</t>
  </si>
  <si>
    <t>Words Of Covert</t>
  </si>
  <si>
    <t>Words Of Immunity</t>
  </si>
  <si>
    <t>Enslave Death (Level 60)</t>
  </si>
  <si>
    <t>Words Of Control</t>
  </si>
  <si>
    <t>Words Of Stimulation</t>
  </si>
  <si>
    <t>Words Of Revenant</t>
  </si>
  <si>
    <t>Funeral Pyre Of Kelador (Level 60)</t>
  </si>
  <si>
    <t>Words Of Pain</t>
  </si>
  <si>
    <t>Words Of Anguish</t>
  </si>
  <si>
    <t>Words Of Misery</t>
  </si>
  <si>
    <t>Words Of Torment</t>
  </si>
  <si>
    <t>Gangrenous Touch Of Zum'uul (Level 60)</t>
  </si>
  <si>
    <t>Words Of Constancy</t>
  </si>
  <si>
    <t>Words Of Distress</t>
  </si>
  <si>
    <t>Words Of Abrogation</t>
  </si>
  <si>
    <t>Trucidation (Level 60)</t>
  </si>
  <si>
    <t>Words Of Apparition</t>
  </si>
  <si>
    <t>Words Of Intent</t>
  </si>
  <si>
    <t>Words Of Misery</t>
  </si>
  <si>
    <t>Zefveer's Theft Of Vitae (Level 60)</t>
  </si>
  <si>
    <t>Words Of Recall</t>
  </si>
  <si>
    <t>Words Of Recourse</t>
  </si>
  <si>
    <t>Words Of Abrogation</t>
  </si>
  <si>
    <t>Words Of Retention</t>
  </si>
  <si>
    <t>Wizards Combine In Sorceror's Lexicon</t>
  </si>
  <si>
    <t>Translocate (Level 50)</t>
  </si>
  <si>
    <t>Rune Of Transpose</t>
  </si>
  <si>
    <t>Rune Of Impulse</t>
  </si>
  <si>
    <t>Atol's Spectral Shadows (Level 51)</t>
  </si>
  <si>
    <t>Rune Of Conglomeration</t>
  </si>
  <si>
    <t>Rune Of Incendiary</t>
  </si>
  <si>
    <t>Levitation (Level 51)</t>
  </si>
  <si>
    <t>Rune Of Conglomeration</t>
  </si>
  <si>
    <t>Rune Of Current</t>
  </si>
  <si>
    <t>Pillar Of Frost (Level 51)</t>
  </si>
  <si>
    <t>Rune Of Prexus</t>
  </si>
  <si>
    <t>Rune Of Gale</t>
  </si>
  <si>
    <t>Tishan's Discord (Level 51)</t>
  </si>
  <si>
    <t>Rune Of Alternation</t>
  </si>
  <si>
    <t>Rune Of Vortex</t>
  </si>
  <si>
    <t>Translocate Group (Level 52)</t>
  </si>
  <si>
    <t>Rune Of Transpose</t>
  </si>
  <si>
    <t>Rune Of Incendiary</t>
  </si>
  <si>
    <t>Tears Of Druzzil (Level 52)</t>
  </si>
  <si>
    <t>Rune Of Druzzil</t>
  </si>
  <si>
    <t>Rune Of Current</t>
  </si>
  <si>
    <t>Inferno Of Al'kabor (Level 53)</t>
  </si>
  <si>
    <t>Rune Of Ellipse</t>
  </si>
  <si>
    <t>Rune Of Flash</t>
  </si>
  <si>
    <t>Pillar Of Lightning (Level 54)</t>
  </si>
  <si>
    <t>Rune Of Alternation</t>
  </si>
  <si>
    <t>Rune Of Gale</t>
  </si>
  <si>
    <t>Improved Invisibility (Level 55)</t>
  </si>
  <si>
    <t>Rune Of Amalgamation</t>
  </si>
  <si>
    <t>Rune Of Cascade</t>
  </si>
  <si>
    <t>Plainsight (Level 55)</t>
  </si>
  <si>
    <t>Rune Of Ellipse</t>
  </si>
  <si>
    <t>Rune Of Conjunction</t>
  </si>
  <si>
    <t>Draught Of Jiva (Level 55)</t>
  </si>
  <si>
    <t>Rune Of Draught</t>
  </si>
  <si>
    <t>Rune Of Glint</t>
  </si>
  <si>
    <t>Decession (Level 56)</t>
  </si>
  <si>
    <t>Rune Of Transpose</t>
  </si>
  <si>
    <t>Rune Of Incendiary</t>
  </si>
  <si>
    <t>Rune Of Complexity</t>
  </si>
  <si>
    <t>Markar's Discord (Level 56)</t>
  </si>
  <si>
    <t>Rune Of Alternation</t>
  </si>
  <si>
    <t>Rune Of Coalition</t>
  </si>
  <si>
    <t>Retribution Of Al'kabor (Level 56)</t>
  </si>
  <si>
    <t>Rune Of Ellipse</t>
  </si>
  <si>
    <t>Rune Of Vortex</t>
  </si>
  <si>
    <t>Rune Of Tempest</t>
  </si>
  <si>
    <t>Evacuate (Level 57)</t>
  </si>
  <si>
    <t>Rune Of Transpose</t>
  </si>
  <si>
    <t>Rune Of Conjunction</t>
  </si>
  <si>
    <t>Rune Of Association</t>
  </si>
  <si>
    <t>Eye Of Tallon (Level 57)</t>
  </si>
  <si>
    <t>Rune Of Tallon Zek</t>
  </si>
  <si>
    <t>Rune Of Coalition</t>
  </si>
  <si>
    <t>Rune Of Association</t>
  </si>
  <si>
    <t>Pillar Of Flame (Level 57)</t>
  </si>
  <si>
    <t>Rune Of Fennin Ro</t>
  </si>
  <si>
    <t>Rune Of Conjunction</t>
  </si>
  <si>
    <t>Rune Of Divergency</t>
  </si>
  <si>
    <t>Manasink (Level 58)</t>
  </si>
  <si>
    <t>Rune Of Incitement</t>
  </si>
  <si>
    <t>Rune Of Impulse</t>
  </si>
  <si>
    <t>Rune Of Incitation</t>
  </si>
  <si>
    <t>Spellshield (Level 58)</t>
  </si>
  <si>
    <t>Rune Of Incitement</t>
  </si>
  <si>
    <t>Rune Of Contradiction</t>
  </si>
  <si>
    <t>Rune Of Complexity</t>
  </si>
  <si>
    <t>Tears Of Prexus (Level 58)</t>
  </si>
  <si>
    <t>Rune Of Prexus</t>
  </si>
  <si>
    <t>Rune Of Gale</t>
  </si>
  <si>
    <t>Rune Of Tempest</t>
  </si>
  <si>
    <t>Flaming Sword Of Xuzl (Level 59)</t>
  </si>
  <si>
    <t>Rune Of Fennin Ro</t>
  </si>
  <si>
    <t>Rune Of Incendiary</t>
  </si>
  <si>
    <t>Rune Of Association</t>
  </si>
  <si>
    <t>Invert Gravity (Level 59)</t>
  </si>
  <si>
    <t>Rune Of Opposition</t>
  </si>
  <si>
    <t>Rune Of Current</t>
  </si>
  <si>
    <t>Rune Of Tempest</t>
  </si>
  <si>
    <t>Vengeance Of Al'kabor (Level 59)</t>
  </si>
  <si>
    <t>Rune Of Ellipse</t>
  </si>
  <si>
    <t>Rune Of Antithesis</t>
  </si>
  <si>
    <t>Rune Of Incitation</t>
  </si>
  <si>
    <t>Elnerick's Electrical Rendering (Level 60)</t>
  </si>
  <si>
    <t>Rune Of Amalgamation</t>
  </si>
  <si>
    <t>Rune Of Vortex</t>
  </si>
  <si>
    <t>Rune Of Tempest</t>
  </si>
  <si>
    <t>Rune Of Zephyr</t>
  </si>
  <si>
    <t>Garrison's Superior Sundering (Level 60)</t>
  </si>
  <si>
    <t>Rune Of Ellipse</t>
  </si>
  <si>
    <t>Rune Of Glint</t>
  </si>
  <si>
    <t>Rune Of Coruscating</t>
  </si>
  <si>
    <t>Rune Of Scintillation</t>
  </si>
  <si>
    <t>Greater Familiar (Level 60)</t>
  </si>
  <si>
    <t>Rune Of Amalgamation</t>
  </si>
  <si>
    <t>Rune Of Conjunction</t>
  </si>
  <si>
    <t>Rune Of Association</t>
  </si>
  <si>
    <t>Familiar Enhancement (Level 60)</t>
  </si>
  <si>
    <t>Rune Of Conglomeration</t>
  </si>
  <si>
    <t>Rune Of Cascade</t>
  </si>
  <si>
    <t>Rune Of Complexity</t>
  </si>
  <si>
    <t>Sunstrike (Level 60)</t>
  </si>
  <si>
    <t>Rune Of Amalgamation</t>
  </si>
  <si>
    <t>Rune Of Glint</t>
  </si>
  <si>
    <t>Rune Of Coruscating</t>
  </si>
  <si>
    <t>Winds Of Gelid (Level 60)</t>
  </si>
  <si>
    <t>Rune Of Opposition</t>
  </si>
  <si>
    <t>Rune Of Impulse</t>
  </si>
  <si>
    <t>Rune Of Tempest</t>
  </si>
  <si>
    <t>Ice Spear Of Solist (Level 60)</t>
  </si>
  <si>
    <t>Rune Of Prexus</t>
  </si>
  <si>
    <t>Rune Of Gale</t>
  </si>
  <si>
    <t>Rune Of Divergency</t>
  </si>
  <si>
    <t>Disintegrate (Level 60)</t>
  </si>
  <si>
    <t>Rune Of Incitement</t>
  </si>
  <si>
    <t>Rune Of Antithesis</t>
  </si>
  <si>
    <t>Rune Of Incitation</t>
  </si>
  <si>
    <t>Lure Of Ice (Level 60)</t>
  </si>
  <si>
    <t>Rune Of Synergy</t>
  </si>
  <si>
    <t>Rune Of Current</t>
  </si>
  <si>
    <t>Rune Of Incitation</t>
  </si>
  <si>
    <t>Credits:</t>
  </si>
  <si>
    <t>Hello!  First off, I would like to say that all the information on this sheet was taken from eqtraders.com.  Some of the information may have changed, but from my use of the sheet, I have not seen any inaccuracies.</t>
  </si>
  <si>
    <t>Who am I?</t>
  </si>
  <si>
    <t>I am Xorithra L`Amante, currently a 65 cleric of The Nameless.  I am also known as Zeryl Stolhit, 65 enchanter of The Nameless.</t>
  </si>
  <si>
    <t>Why the spreadsheet?</t>
  </si>
  <si>
    <t>I've had a four character group with my boyfriend for about a year now.  He plays a 65 Shadowknight and a 65 Rogue.  Unless a friend wishes to adventure with us, I typically keep all the loot from our escapades, especially tradeskill items.  If we can make something with it, we save it... and I have a mule devoted to spell components.  Well, sorting through a 160 stacks of spell components can be a bit daunting, so I set up this spreadsheet to help me out with it.</t>
  </si>
  <si>
    <t>How does it work?</t>
  </si>
  <si>
    <r>
      <rPr>
        <sz val="10"/>
        <rFont val="Arial"/>
        <family val="0"/>
      </rPr>
      <t xml:space="preserve">All you have to do is type the amount of components you have next to its name in the </t>
    </r>
    <r>
      <rPr>
        <i/>
        <sz val="10"/>
        <rFont val="Arial"/>
        <family val="2"/>
      </rPr>
      <t>Amount</t>
    </r>
    <r>
      <rPr>
        <sz val="10"/>
        <rFont val="Arial"/>
        <family val="2"/>
      </rPr>
      <t xml:space="preserve"> column.  After you’ve taken inventory, you can go to the </t>
    </r>
    <r>
      <rPr>
        <i/>
        <sz val="10"/>
        <rFont val="Arial"/>
        <family val="2"/>
      </rPr>
      <t>Makeable</t>
    </r>
    <r>
      <rPr>
        <sz val="10"/>
        <rFont val="Arial"/>
        <family val="2"/>
      </rPr>
      <t xml:space="preserve"> spreadsheet to view which spells you can make with the resources you have, as well as how many.  I'm pretty much an amatuer in Excel and hopeless in Access, but tried to do the best I could with the knowledge I have.</t>
    </r>
  </si>
  <si>
    <t>Example:</t>
  </si>
  <si>
    <r>
      <rPr>
        <sz val="10"/>
        <rFont val="Arial"/>
        <family val="0"/>
      </rPr>
      <t xml:space="preserve">I have put 3 and 4 next to Keris's 7 Left and Keris's 7 Right respectively.  You will find that under the Enchanter's section in the </t>
    </r>
    <r>
      <rPr>
        <i/>
        <sz val="10"/>
        <rFont val="Arial"/>
        <family val="2"/>
      </rPr>
      <t>Makeable</t>
    </r>
    <r>
      <rPr>
        <sz val="10"/>
        <rFont val="Arial"/>
        <family val="2"/>
      </rPr>
      <t xml:space="preserve"> spreadsheet</t>
    </r>
    <r>
      <rPr>
        <sz val="10"/>
        <rFont val="Arial"/>
        <family val="0"/>
      </rPr>
      <t xml:space="preserve">, it displays a "YES" by Illusion Vah Shir in the </t>
    </r>
    <r>
      <rPr>
        <i/>
        <sz val="10"/>
        <rFont val="Arial"/>
        <family val="2"/>
      </rPr>
      <t>Makeable</t>
    </r>
    <r>
      <rPr>
        <sz val="10"/>
        <rFont val="Arial"/>
        <family val="0"/>
      </rPr>
      <t xml:space="preserve"> column and the number 3 in the </t>
    </r>
    <r>
      <rPr>
        <i/>
        <sz val="10"/>
        <rFont val="Arial"/>
        <family val="2"/>
      </rPr>
      <t>Amount</t>
    </r>
    <r>
      <rPr>
        <sz val="10"/>
        <rFont val="Arial"/>
        <family val="0"/>
      </rPr>
      <t xml:space="preserve"> column.  I have kept the YES column because I believe it is a little more catchier than just a number by the spell.</t>
    </r>
  </si>
  <si>
    <t>Protection:</t>
  </si>
  <si>
    <r>
      <rPr>
        <sz val="10"/>
        <rFont val="Arial"/>
        <family val="0"/>
      </rPr>
      <t xml:space="preserve">All the sheets are protected, though the </t>
    </r>
    <r>
      <rPr>
        <i/>
        <sz val="10"/>
        <rFont val="Arial"/>
        <family val="2"/>
      </rPr>
      <t>Amount</t>
    </r>
    <r>
      <rPr>
        <sz val="10"/>
        <rFont val="Arial"/>
        <family val="2"/>
      </rPr>
      <t xml:space="preserve"> column is unlocked.  There is no password for the </t>
    </r>
    <r>
      <rPr>
        <i/>
        <sz val="10"/>
        <rFont val="Arial"/>
        <family val="2"/>
      </rPr>
      <t xml:space="preserve">Components, Makeable, </t>
    </r>
    <r>
      <rPr>
        <sz val="10"/>
        <rFont val="Arial"/>
        <family val="2"/>
      </rPr>
      <t xml:space="preserve">and </t>
    </r>
    <r>
      <rPr>
        <i/>
        <sz val="10"/>
        <rFont val="Arial"/>
        <family val="2"/>
      </rPr>
      <t>Spells</t>
    </r>
    <r>
      <rPr>
        <sz val="10"/>
        <rFont val="Arial"/>
        <family val="2"/>
      </rPr>
      <t xml:space="preserve"> worksheets.  They are all needed for the hidden formulas within the workbook, and therefore I protected them.  Just a precaution against freak accidents like deleting something on accident, Excel autosaving, and your computer crashing causing you to lose your info and need to download it again.  There is no password though, so if you need to make changes to the formulas or information, just unlock it.  This worksheet is password protected though, mainly because you shouldn't have to change any information.</t>
    </r>
  </si>
  <si>
    <t>Revisions and corrections:</t>
  </si>
  <si>
    <t>If you notice any inaccuracies or a problem with a formula, please post it on the thread that I had posted this sheet originally, in the EQTraders message boards under Spell Research.  This way, we can correct the problem for future users who might be interested.  If you do revise it and post it up yourself, out of respect please leave this page as is but add that you have revised it.</t>
  </si>
  <si>
    <t>Enjoy!</t>
  </si>
  <si>
    <t>I hope you find this useful!  It's a small way of saying thank you to the EQTraders community for all the helpful information it has provided.</t>
  </si>
  <si>
    <t>Xorithra L`Amante, September 17, 2003</t>
  </si>
  <si>
    <t>Revised by Xorillian L`Amante September 18, 2003</t>
  </si>
  <si>
    <t>Note:  Xorillian got rid of irritating link problem.  One cell was accidentally referencing a text file that I had delimited to use the spells/component information from eqtraders.</t>
  </si>
  <si>
    <t>Revised by Xorithra L`Amante September 18, 2003</t>
  </si>
  <si>
    <r>
      <rPr>
        <sz val="10"/>
        <rFont val="Arial"/>
        <family val="0"/>
      </rPr>
      <t xml:space="preserve">Note:  Eliminated the </t>
    </r>
    <r>
      <rPr>
        <i/>
        <sz val="10"/>
        <rFont val="Arial"/>
        <family val="2"/>
      </rPr>
      <t>Availability</t>
    </r>
    <r>
      <rPr>
        <sz val="10"/>
        <rFont val="Arial"/>
        <family val="0"/>
      </rPr>
      <t xml:space="preserve"> column that was created with the original workbook, but proved to be excessive with the addition of the </t>
    </r>
    <r>
      <rPr>
        <i/>
        <sz val="10"/>
        <rFont val="Arial"/>
        <family val="2"/>
      </rPr>
      <t>Amount</t>
    </r>
    <r>
      <rPr>
        <sz val="10"/>
        <rFont val="Arial"/>
        <family val="2"/>
      </rPr>
      <t xml:space="preserve"> column.</t>
    </r>
  </si>
  <si>
    <t>Updated by Xorithra L`Amante October 21, 2003</t>
  </si>
  <si>
    <r>
      <rPr>
        <sz val="10"/>
        <rFont val="Arial"/>
        <family val="0"/>
      </rPr>
      <t xml:space="preserve">Note:  The Shaman Graal pointed out that Blessing of Aegoism had two lefts, instead of a right and left.  (Personally always wondered why two lefts.  I figured it was the private joke of a sad, clumsy programmer.  Okay, not really).  The info was lifted from eqtraders shortly after LoY came out.  There were a few recipes that were marked quetionable that I had not had the chance to verify.  After Graal mentioned this, I checked via eqtraders, which listed left and right. Thanks Graal!  Those of you who had the old sheet, just copy and paste the </t>
    </r>
    <r>
      <rPr>
        <i/>
        <sz val="10"/>
        <rFont val="Arial"/>
        <family val="2"/>
      </rPr>
      <t>Amount</t>
    </r>
    <r>
      <rPr>
        <sz val="10"/>
        <rFont val="Arial"/>
        <family val="2"/>
      </rPr>
      <t xml:space="preserve"> column in the </t>
    </r>
    <r>
      <rPr>
        <i/>
        <sz val="10"/>
        <rFont val="Arial"/>
        <family val="2"/>
      </rPr>
      <t xml:space="preserve">Components </t>
    </r>
    <r>
      <rPr>
        <sz val="10"/>
        <rFont val="Arial"/>
        <family val="2"/>
      </rPr>
      <t>sheet.</t>
    </r>
  </si>
  <si>
    <t>Updated by Yarb June 25, 2004</t>
  </si>
  <si>
    <r>
      <rPr>
        <sz val="10"/>
        <rFont val="Arial"/>
        <family val="0"/>
      </rPr>
      <t>Note: Added conditional formatting so that if you have a component in stock then it will be HiLited green on the spells worksheet.  Since I often don't keep common items in stock I also made it HiLite a component light green if you have .1 in stock. This makes it easy to scan which spells you can make and what you need to buy to complete them.
On the Makeable page if the quantity you can make is .1 then you only need to obtain items you marked as common to make the spell.</t>
    </r>
  </si>
  <si>
    <t>Updated by Fonceur L'encaisseur August 8, 2004</t>
  </si>
  <si>
    <t>Note: Made it compatible with Open Office (all that was needed was to replace the ';;' in ADDRESS by ';1;' for the formula...).  Added the green HiLite part to the name of the spell itself.</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</si>
</sst>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GENERAL"/>
  </numFmts>
  <fonts count="9">
    <font>
      <sz val="10"/>
      <name val="Arial"/>
      <family val="0"/>
    </font>
    <font>
      <b/>
      <sz val="10"/>
      <color indexed="8"/>
      <name val="Arial"/>
      <family val="2"/>
    </font>
    <font>
      <b/>
      <i/>
      <sz val="9"/>
      <color indexed="8"/>
      <name val="Arial"/>
      <family val="2"/>
    </font>
    <font>
      <sz val="10"/>
      <color indexed="58"/>
      <name val="Arial"/>
      <family val="0"/>
    </font>
    <font>
      <b/>
      <sz val="10"/>
      <color indexed="58"/>
      <name val="Arial"/>
      <family val="0"/>
    </font>
    <font>
      <sz val="10"/>
      <color indexed="9"/>
      <name val="Arial"/>
      <family val="2"/>
    </font>
    <font>
      <b/>
      <sz val="10"/>
      <name val="Arial"/>
      <family val="2"/>
    </font>
    <font>
      <i/>
      <sz val="10"/>
      <name val="Arial"/>
      <family val="2"/>
    </font>
    <font>
      <b/>
      <i/>
      <sz val="10"/>
      <name val="Arial"/>
      <family val="2"/>
    </font>
  </fonts>
  <fills count="4">
    <fill>
      <patternFill/>
    </fill>
    <fill>
      <patternFill patternType="gray125"/>
    </fill>
    <fill>
      <patternFill patternType="solid">
        <fgColor indexed="42"/>
        <bgColor indexed="64"/>
      </patternFill>
    </fill>
    <fill>
      <patternFill patternType="solid">
        <fgColor indexed="17"/>
        <bgColor indexed="64"/>
      </patternFill>
    </fill>
  </fills>
  <borders count="11">
    <border>
      <left/>
      <right/>
      <top/>
      <bottom/>
      <diagonal/>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hair">
        <color indexed="9"/>
      </left>
      <right style="hair">
        <color indexed="9"/>
      </right>
      <top style="hair">
        <color indexed="9"/>
      </top>
      <bottom style="hair">
        <color indexed="9"/>
      </bottom>
    </border>
    <border>
      <left style="hair">
        <color indexed="9"/>
      </left>
      <right style="hair">
        <color indexed="9"/>
      </right>
      <top style="hair">
        <color indexed="9"/>
      </top>
      <bottom>
        <color indexed="63"/>
      </bottom>
    </border>
    <border>
      <left style="hair">
        <color indexed="17"/>
      </left>
      <right style="hair">
        <color indexed="17"/>
      </right>
      <top style="hair">
        <color indexed="17"/>
      </top>
      <bottom style="hair">
        <color indexed="17"/>
      </bottom>
    </border>
    <border>
      <left style="hair">
        <color indexed="9"/>
      </left>
      <right style="hair">
        <color indexed="9"/>
      </right>
      <top>
        <color indexed="63"/>
      </top>
      <bottom style="hair">
        <color indexed="9"/>
      </bottom>
    </border>
    <border>
      <left style="thin">
        <color indexed="8"/>
      </left>
      <right style="thin">
        <color indexed="8"/>
      </right>
      <top style="thin">
        <color indexed="8"/>
      </top>
      <bottom style="thin">
        <color indexed="8"/>
      </bottom>
    </border>
    <border>
      <left style="hair">
        <color indexed="8"/>
      </left>
      <right style="hair">
        <color indexed="8"/>
      </right>
      <top>
        <color indexed="63"/>
      </top>
      <bottom style="hair">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8">
    <xf numFmtId="164" fontId="0" fillId="0" borderId="0" xfId="0" applyAlignment="1">
      <alignment/>
    </xf>
    <xf numFmtId="164" fontId="0" fillId="0" borderId="0" xfId="0" applyFont="1" applyBorder="1" applyAlignment="1">
      <alignment/>
    </xf>
    <xf numFmtId="164" fontId="0" fillId="0" borderId="0" xfId="0" applyFont="1" applyBorder="1" applyAlignment="1">
      <alignment horizontal="center"/>
    </xf>
    <xf numFmtId="164" fontId="0" fillId="0" borderId="0" xfId="0" applyFont="1" applyBorder="1" applyAlignment="1">
      <alignment readingOrder="1"/>
    </xf>
    <xf numFmtId="164" fontId="1" fillId="2" borderId="1" xfId="0" applyFont="1" applyFill="1" applyBorder="1" applyAlignment="1">
      <alignment horizontal="center" wrapText="1"/>
    </xf>
    <xf numFmtId="164" fontId="1" fillId="2" borderId="1" xfId="0" applyFont="1" applyFill="1" applyBorder="1" applyAlignment="1">
      <alignment horizontal="center" wrapText="1" readingOrder="1"/>
    </xf>
    <xf numFmtId="164" fontId="2" fillId="2" borderId="2" xfId="0" applyFont="1" applyFill="1" applyBorder="1" applyAlignment="1">
      <alignment horizontal="center" wrapText="1"/>
    </xf>
    <xf numFmtId="164" fontId="2" fillId="2" borderId="3" xfId="0" applyFont="1" applyFill="1" applyBorder="1" applyAlignment="1">
      <alignment horizontal="center"/>
    </xf>
    <xf numFmtId="164" fontId="2" fillId="2" borderId="4" xfId="0" applyFont="1" applyFill="1" applyBorder="1" applyAlignment="1">
      <alignment horizontal="center" readingOrder="1"/>
    </xf>
    <xf numFmtId="164" fontId="0" fillId="0" borderId="2" xfId="0" applyFont="1" applyFill="1" applyBorder="1" applyAlignment="1">
      <alignment wrapText="1"/>
    </xf>
    <xf numFmtId="164" fontId="0" fillId="0" borderId="1" xfId="0" applyFont="1" applyBorder="1" applyAlignment="1" applyProtection="1">
      <alignment horizontal="center" wrapText="1"/>
      <protection locked="0"/>
    </xf>
    <xf numFmtId="164" fontId="0" fillId="0" borderId="1" xfId="0" applyFont="1" applyBorder="1" applyAlignment="1">
      <alignment wrapText="1" readingOrder="1"/>
    </xf>
    <xf numFmtId="164" fontId="0" fillId="0" borderId="2" xfId="0" applyFont="1" applyBorder="1" applyAlignment="1">
      <alignment wrapText="1"/>
    </xf>
    <xf numFmtId="164" fontId="2" fillId="2" borderId="3" xfId="0" applyFont="1" applyFill="1" applyBorder="1" applyAlignment="1" applyProtection="1">
      <alignment horizontal="center"/>
      <protection locked="0"/>
    </xf>
    <xf numFmtId="164" fontId="3" fillId="0" borderId="0" xfId="0" applyFont="1" applyBorder="1" applyAlignment="1">
      <alignment/>
    </xf>
    <xf numFmtId="164" fontId="3" fillId="0" borderId="0" xfId="0" applyFont="1" applyBorder="1" applyAlignment="1">
      <alignment horizontal="center"/>
    </xf>
    <xf numFmtId="164" fontId="4" fillId="0" borderId="0" xfId="0" applyFont="1" applyBorder="1" applyAlignment="1">
      <alignment horizontal="center"/>
    </xf>
    <xf numFmtId="164" fontId="4" fillId="2" borderId="5" xfId="0" applyFont="1" applyFill="1" applyBorder="1" applyAlignment="1">
      <alignment horizontal="center"/>
    </xf>
    <xf numFmtId="164" fontId="5" fillId="3" borderId="0" xfId="0" applyFont="1" applyFill="1" applyBorder="1" applyAlignment="1">
      <alignment/>
    </xf>
    <xf numFmtId="164" fontId="3" fillId="2" borderId="5" xfId="0" applyFont="1" applyFill="1" applyBorder="1" applyAlignment="1">
      <alignment/>
    </xf>
    <xf numFmtId="164" fontId="3" fillId="2" borderId="5" xfId="0" applyFont="1" applyFill="1" applyBorder="1" applyAlignment="1">
      <alignment horizontal="center"/>
    </xf>
    <xf numFmtId="164" fontId="3" fillId="2" borderId="6" xfId="0" applyFont="1" applyFill="1" applyBorder="1" applyAlignment="1">
      <alignment/>
    </xf>
    <xf numFmtId="164" fontId="3" fillId="2" borderId="6" xfId="0" applyFont="1" applyFill="1" applyBorder="1" applyAlignment="1">
      <alignment horizontal="center"/>
    </xf>
    <xf numFmtId="164" fontId="4" fillId="0" borderId="7" xfId="0" applyFont="1" applyFill="1" applyBorder="1" applyAlignment="1">
      <alignment horizontal="center"/>
    </xf>
    <xf numFmtId="164" fontId="3" fillId="0" borderId="7" xfId="0" applyFont="1" applyBorder="1" applyAlignment="1">
      <alignment/>
    </xf>
    <xf numFmtId="164" fontId="3" fillId="0" borderId="7" xfId="0" applyFont="1" applyBorder="1" applyAlignment="1">
      <alignment horizontal="center"/>
    </xf>
    <xf numFmtId="164" fontId="4" fillId="2" borderId="8" xfId="0" applyFont="1" applyFill="1" applyBorder="1" applyAlignment="1">
      <alignment horizontal="center"/>
    </xf>
    <xf numFmtId="164" fontId="3" fillId="0" borderId="7" xfId="0" applyFont="1" applyFill="1" applyBorder="1" applyAlignment="1">
      <alignment/>
    </xf>
    <xf numFmtId="164" fontId="3" fillId="0" borderId="7" xfId="0" applyFont="1" applyFill="1" applyBorder="1" applyAlignment="1">
      <alignment horizontal="center"/>
    </xf>
    <xf numFmtId="164" fontId="6" fillId="0" borderId="9" xfId="0" applyFont="1" applyBorder="1" applyAlignment="1">
      <alignment horizontal="center"/>
    </xf>
    <xf numFmtId="164" fontId="0" fillId="0" borderId="10" xfId="0" applyFont="1" applyBorder="1" applyAlignment="1">
      <alignment/>
    </xf>
    <xf numFmtId="164" fontId="0" fillId="0" borderId="0" xfId="0" applyFont="1" applyFill="1" applyBorder="1" applyAlignment="1">
      <alignment/>
    </xf>
    <xf numFmtId="164" fontId="6" fillId="0" borderId="10" xfId="0" applyFont="1" applyBorder="1" applyAlignment="1">
      <alignment horizontal="center"/>
    </xf>
    <xf numFmtId="164" fontId="6" fillId="0" borderId="0" xfId="0" applyFont="1" applyBorder="1" applyAlignment="1">
      <alignment horizontal="justify"/>
    </xf>
    <xf numFmtId="164" fontId="0" fillId="0" borderId="0" xfId="0" applyFont="1" applyBorder="1" applyAlignment="1">
      <alignment horizontal="justify" wrapText="1"/>
    </xf>
    <xf numFmtId="164" fontId="0" fillId="0" borderId="0" xfId="0" applyFont="1" applyBorder="1" applyAlignment="1">
      <alignment horizontal="justify"/>
    </xf>
    <xf numFmtId="164" fontId="8" fillId="0" borderId="0" xfId="0" applyFont="1" applyBorder="1" applyAlignment="1">
      <alignment horizontal="justify"/>
    </xf>
    <xf numFmtId="164" fontId="8" fillId="0" borderId="0" xfId="0" applyFont="1" applyBorder="1" applyAlignment="1">
      <alignment/>
    </xf>
  </cellXfs>
  <cellStyles count="6">
    <cellStyle name="Normal" xfId="0"/>
    <cellStyle name="Comma" xfId="15"/>
    <cellStyle name="Comma [0]" xfId="16"/>
    <cellStyle name="Currency" xfId="17"/>
    <cellStyle name="Currency [0]" xfId="18"/>
    <cellStyle name="Percent" xfId="19"/>
  </cellStyles>
  <dxfs count="2">
    <dxf>
      <font>
        <color rgb="FF000000"/>
      </font>
      <fill>
        <patternFill>
          <bgColor rgb="FFCCFFCC"/>
        </patternFill>
      </fill>
      <border/>
    </dxf>
    <dxf>
      <fill>
        <patternFill>
          <bgColor rgb="FF00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173"/>
  <sheetViews>
    <sheetView workbookViewId="0" topLeftCell="A173">
      <selection activeCell="B173" sqref="B173"/>
    </sheetView>
  </sheetViews>
  <sheetFormatPr defaultColWidth="9.140625" defaultRowHeight="12.75"/>
  <cols>
    <col min="1" max="1" width="22.57421875" style="1" customWidth="1"/>
    <col min="2" max="2" width="10.00390625" style="2" customWidth="1"/>
    <col min="3" max="3" width="86.7109375" style="3" customWidth="1"/>
    <col min="4" max="256" width="50.57421875" style="1" customWidth="1"/>
  </cols>
  <sheetData>
    <row r="1" spans="1:3" s="1" customFormat="1" ht="12">
      <c r="A1" s="4" t="s">
        <v>0</v>
      </c>
      <c r="B1" s="4" t="s">
        <v>1</v>
      </c>
      <c r="C1" s="5" t="s">
        <v>2</v>
      </c>
    </row>
    <row r="2" spans="1:3" s="1" customFormat="1" ht="12">
      <c r="A2" s="6" t="s">
        <v>3</v>
      </c>
      <c r="B2" s="7"/>
      <c r="C2" s="8"/>
    </row>
    <row r="3" spans="1:3" s="1" customFormat="1" ht="24">
      <c r="A3" s="9" t="s">
        <v>4</v>
      </c>
      <c r="B3" s="10"/>
      <c r="C3" s="11" t="s">
        <v>5</v>
      </c>
    </row>
    <row r="4" spans="1:3" s="1" customFormat="1" ht="12">
      <c r="A4" s="12" t="s">
        <v>6</v>
      </c>
      <c r="B4" s="10"/>
      <c r="C4" s="11" t="s">
        <v>7</v>
      </c>
    </row>
    <row r="5" spans="1:3" s="1" customFormat="1" ht="12">
      <c r="A5" s="12" t="s">
        <v>8</v>
      </c>
      <c r="B5" s="10"/>
      <c r="C5" s="11" t="s">
        <v>9</v>
      </c>
    </row>
    <row r="6" spans="1:3" s="1" customFormat="1" ht="12">
      <c r="A6" s="12" t="s">
        <v>10</v>
      </c>
      <c r="B6" s="10"/>
      <c r="C6" s="11" t="s">
        <v>11</v>
      </c>
    </row>
    <row r="7" spans="1:3" s="1" customFormat="1" ht="12">
      <c r="A7" s="9" t="s">
        <v>12</v>
      </c>
      <c r="B7" s="10"/>
      <c r="C7" s="11" t="s">
        <v>13</v>
      </c>
    </row>
    <row r="8" spans="1:3" s="1" customFormat="1" ht="12">
      <c r="A8" s="9" t="s">
        <v>14</v>
      </c>
      <c r="B8" s="10"/>
      <c r="C8" s="11" t="s">
        <v>15</v>
      </c>
    </row>
    <row r="9" spans="1:3" s="1" customFormat="1" ht="12">
      <c r="A9" s="9" t="s">
        <v>16</v>
      </c>
      <c r="B9" s="10"/>
      <c r="C9" s="11" t="s">
        <v>17</v>
      </c>
    </row>
    <row r="10" spans="1:3" s="1" customFormat="1" ht="12">
      <c r="A10" s="9" t="s">
        <v>18</v>
      </c>
      <c r="B10" s="10"/>
      <c r="C10" s="11" t="s">
        <v>19</v>
      </c>
    </row>
    <row r="11" spans="1:3" s="1" customFormat="1" ht="12">
      <c r="A11" s="9" t="s">
        <v>20</v>
      </c>
      <c r="B11" s="10"/>
      <c r="C11" s="11" t="s">
        <v>21</v>
      </c>
    </row>
    <row r="12" spans="1:3" s="1" customFormat="1" ht="12">
      <c r="A12" s="9" t="s">
        <v>22</v>
      </c>
      <c r="B12" s="10"/>
      <c r="C12" s="11" t="s">
        <v>23</v>
      </c>
    </row>
    <row r="13" spans="1:3" s="1" customFormat="1" ht="12">
      <c r="A13" s="9" t="s">
        <v>24</v>
      </c>
      <c r="B13" s="10"/>
      <c r="C13" s="11" t="s">
        <v>25</v>
      </c>
    </row>
    <row r="14" spans="1:3" s="1" customFormat="1" ht="12">
      <c r="A14" s="9" t="s">
        <v>26</v>
      </c>
      <c r="B14" s="10"/>
      <c r="C14" s="11" t="s">
        <v>27</v>
      </c>
    </row>
    <row r="15" spans="1:3" s="1" customFormat="1" ht="12">
      <c r="A15" s="9" t="s">
        <v>28</v>
      </c>
      <c r="B15" s="10"/>
      <c r="C15" s="11" t="s">
        <v>29</v>
      </c>
    </row>
    <row r="16" spans="1:3" s="1" customFormat="1" ht="24">
      <c r="A16" s="9" t="s">
        <v>30</v>
      </c>
      <c r="B16" s="10"/>
      <c r="C16" s="11" t="s">
        <v>31</v>
      </c>
    </row>
    <row r="17" spans="1:3" s="1" customFormat="1" ht="12">
      <c r="A17" s="9" t="s">
        <v>32</v>
      </c>
      <c r="B17" s="10"/>
      <c r="C17" s="11" t="s">
        <v>33</v>
      </c>
    </row>
    <row r="18" spans="1:3" s="1" customFormat="1" ht="12">
      <c r="A18" s="9" t="s">
        <v>34</v>
      </c>
      <c r="B18" s="10"/>
      <c r="C18" s="11" t="s">
        <v>35</v>
      </c>
    </row>
    <row r="19" spans="1:3" s="1" customFormat="1" ht="12">
      <c r="A19" s="9" t="s">
        <v>36</v>
      </c>
      <c r="B19" s="10"/>
      <c r="C19" s="11" t="s">
        <v>37</v>
      </c>
    </row>
    <row r="20" spans="1:3" s="1" customFormat="1" ht="12">
      <c r="A20" s="9" t="s">
        <v>38</v>
      </c>
      <c r="B20" s="10"/>
      <c r="C20" s="11" t="s">
        <v>39</v>
      </c>
    </row>
    <row r="21" spans="1:3" s="1" customFormat="1" ht="13.5" customHeight="1">
      <c r="A21" s="9" t="s">
        <v>40</v>
      </c>
      <c r="B21" s="10"/>
      <c r="C21" s="11" t="s">
        <v>41</v>
      </c>
    </row>
    <row r="22" spans="1:3" s="1" customFormat="1" ht="12">
      <c r="A22" s="9" t="s">
        <v>42</v>
      </c>
      <c r="B22" s="10"/>
      <c r="C22" s="11" t="s">
        <v>43</v>
      </c>
    </row>
    <row r="23" spans="1:3" s="1" customFormat="1" ht="12">
      <c r="A23" s="9" t="s">
        <v>44</v>
      </c>
      <c r="B23" s="10"/>
      <c r="C23" s="11" t="s">
        <v>45</v>
      </c>
    </row>
    <row r="24" spans="1:3" s="1" customFormat="1" ht="12">
      <c r="A24" s="9" t="s">
        <v>46</v>
      </c>
      <c r="B24" s="10"/>
      <c r="C24" s="11" t="s">
        <v>47</v>
      </c>
    </row>
    <row r="25" spans="1:3" s="1" customFormat="1" ht="12">
      <c r="A25" s="9" t="s">
        <v>48</v>
      </c>
      <c r="B25" s="10"/>
      <c r="C25" s="11" t="s">
        <v>49</v>
      </c>
    </row>
    <row r="26" spans="1:3" s="1" customFormat="1" ht="12">
      <c r="A26" s="9" t="s">
        <v>50</v>
      </c>
      <c r="B26" s="10"/>
      <c r="C26" s="11" t="s">
        <v>51</v>
      </c>
    </row>
    <row r="27" spans="1:3" s="1" customFormat="1" ht="12">
      <c r="A27" s="9" t="s">
        <v>52</v>
      </c>
      <c r="B27" s="10"/>
      <c r="C27" s="11" t="s">
        <v>53</v>
      </c>
    </row>
    <row r="28" spans="1:3" s="1" customFormat="1" ht="12">
      <c r="A28" s="9" t="s">
        <v>54</v>
      </c>
      <c r="B28" s="10"/>
      <c r="C28" s="11" t="s">
        <v>55</v>
      </c>
    </row>
    <row r="29" spans="1:3" s="1" customFormat="1" ht="12">
      <c r="A29" s="9" t="s">
        <v>56</v>
      </c>
      <c r="B29" s="10"/>
      <c r="C29" s="11" t="s">
        <v>57</v>
      </c>
    </row>
    <row r="30" spans="1:3" s="1" customFormat="1" ht="12">
      <c r="A30" s="9" t="s">
        <v>58</v>
      </c>
      <c r="B30" s="10"/>
      <c r="C30" s="11" t="s">
        <v>59</v>
      </c>
    </row>
    <row r="31" spans="1:3" s="1" customFormat="1" ht="12">
      <c r="A31" s="9" t="s">
        <v>60</v>
      </c>
      <c r="B31" s="10"/>
      <c r="C31" s="11" t="s">
        <v>61</v>
      </c>
    </row>
    <row r="32" spans="1:3" s="1" customFormat="1" ht="12">
      <c r="A32" s="9" t="s">
        <v>62</v>
      </c>
      <c r="B32" s="10"/>
      <c r="C32" s="11" t="s">
        <v>63</v>
      </c>
    </row>
    <row r="33" spans="1:3" s="1" customFormat="1" ht="12">
      <c r="A33" s="9" t="s">
        <v>64</v>
      </c>
      <c r="B33" s="10"/>
      <c r="C33" s="11" t="s">
        <v>65</v>
      </c>
    </row>
    <row r="34" spans="1:3" s="1" customFormat="1" ht="24">
      <c r="A34" s="9" t="s">
        <v>66</v>
      </c>
      <c r="B34" s="10"/>
      <c r="C34" s="11" t="s">
        <v>67</v>
      </c>
    </row>
    <row r="35" spans="1:3" s="1" customFormat="1" ht="24">
      <c r="A35" s="9" t="s">
        <v>68</v>
      </c>
      <c r="B35" s="10"/>
      <c r="C35" s="11" t="s">
        <v>69</v>
      </c>
    </row>
    <row r="36" spans="1:3" s="1" customFormat="1" ht="12">
      <c r="A36" s="12" t="s">
        <v>70</v>
      </c>
      <c r="B36" s="10"/>
      <c r="C36" s="11" t="s">
        <v>71</v>
      </c>
    </row>
    <row r="37" spans="1:3" s="1" customFormat="1" ht="12">
      <c r="A37" s="12" t="s">
        <v>72</v>
      </c>
      <c r="B37" s="10"/>
      <c r="C37" s="11" t="s">
        <v>73</v>
      </c>
    </row>
    <row r="38" spans="1:3" s="1" customFormat="1" ht="12">
      <c r="A38" s="12" t="s">
        <v>74</v>
      </c>
      <c r="B38" s="10"/>
      <c r="C38" s="11" t="s">
        <v>75</v>
      </c>
    </row>
    <row r="39" spans="1:3" s="1" customFormat="1" ht="12">
      <c r="A39" s="12" t="s">
        <v>76</v>
      </c>
      <c r="B39" s="10"/>
      <c r="C39" s="11" t="s">
        <v>77</v>
      </c>
    </row>
    <row r="40" spans="1:3" s="1" customFormat="1" ht="12">
      <c r="A40" s="12" t="s">
        <v>78</v>
      </c>
      <c r="B40" s="10"/>
      <c r="C40" s="11" t="s">
        <v>79</v>
      </c>
    </row>
    <row r="41" spans="1:3" s="1" customFormat="1" ht="12">
      <c r="A41" s="9" t="s">
        <v>80</v>
      </c>
      <c r="B41" s="10"/>
      <c r="C41" s="11" t="s">
        <v>81</v>
      </c>
    </row>
    <row r="42" spans="1:3" s="1" customFormat="1" ht="12">
      <c r="A42" s="9" t="s">
        <v>82</v>
      </c>
      <c r="B42" s="10"/>
      <c r="C42" s="11" t="s">
        <v>83</v>
      </c>
    </row>
    <row r="43" spans="1:3" s="1" customFormat="1" ht="12">
      <c r="A43" s="9" t="s">
        <v>84</v>
      </c>
      <c r="B43" s="10"/>
      <c r="C43" s="11" t="s">
        <v>85</v>
      </c>
    </row>
    <row r="44" spans="1:3" s="1" customFormat="1" ht="12">
      <c r="A44" s="9" t="s">
        <v>86</v>
      </c>
      <c r="B44" s="10"/>
      <c r="C44" s="11" t="s">
        <v>87</v>
      </c>
    </row>
    <row r="45" spans="1:3" s="1" customFormat="1" ht="12">
      <c r="A45" s="9" t="s">
        <v>88</v>
      </c>
      <c r="B45" s="10"/>
      <c r="C45" s="11" t="s">
        <v>89</v>
      </c>
    </row>
    <row r="46" spans="1:3" s="1" customFormat="1" ht="12">
      <c r="A46" s="9" t="s">
        <v>90</v>
      </c>
      <c r="B46" s="10"/>
      <c r="C46" s="11" t="s">
        <v>91</v>
      </c>
    </row>
    <row r="47" spans="1:3" s="1" customFormat="1" ht="12">
      <c r="A47" s="9" t="s">
        <v>92</v>
      </c>
      <c r="B47" s="10"/>
      <c r="C47" s="11" t="s">
        <v>93</v>
      </c>
    </row>
    <row r="48" spans="1:3" s="1" customFormat="1" ht="12">
      <c r="A48" s="12" t="s">
        <v>94</v>
      </c>
      <c r="B48" s="10"/>
      <c r="C48" s="11" t="s">
        <v>95</v>
      </c>
    </row>
    <row r="49" spans="1:3" s="1" customFormat="1" ht="12">
      <c r="A49" s="12" t="s">
        <v>96</v>
      </c>
      <c r="B49" s="10"/>
      <c r="C49" s="11" t="s">
        <v>97</v>
      </c>
    </row>
    <row r="50" spans="1:3" s="1" customFormat="1" ht="12">
      <c r="A50" s="12" t="s">
        <v>98</v>
      </c>
      <c r="B50" s="10"/>
      <c r="C50" s="11" t="s">
        <v>99</v>
      </c>
    </row>
    <row r="51" spans="1:3" s="1" customFormat="1" ht="12">
      <c r="A51" s="12" t="s">
        <v>100</v>
      </c>
      <c r="B51" s="10"/>
      <c r="C51" s="11" t="s">
        <v>101</v>
      </c>
    </row>
    <row r="52" spans="1:3" s="1" customFormat="1" ht="12">
      <c r="A52" s="12" t="s">
        <v>102</v>
      </c>
      <c r="B52" s="10"/>
      <c r="C52" s="11" t="s">
        <v>103</v>
      </c>
    </row>
    <row r="53" spans="1:3" s="1" customFormat="1" ht="12">
      <c r="A53" s="12" t="s">
        <v>104</v>
      </c>
      <c r="B53" s="10"/>
      <c r="C53" s="11" t="s">
        <v>105</v>
      </c>
    </row>
    <row r="54" spans="1:3" s="1" customFormat="1" ht="12">
      <c r="A54" s="12" t="s">
        <v>106</v>
      </c>
      <c r="B54" s="10"/>
      <c r="C54" s="11" t="s">
        <v>107</v>
      </c>
    </row>
    <row r="55" spans="1:3" s="1" customFormat="1" ht="12">
      <c r="A55" s="12" t="s">
        <v>108</v>
      </c>
      <c r="B55" s="10"/>
      <c r="C55" s="11" t="s">
        <v>109</v>
      </c>
    </row>
    <row r="56" spans="1:3" s="1" customFormat="1" ht="12">
      <c r="A56" s="9" t="s">
        <v>110</v>
      </c>
      <c r="B56" s="10"/>
      <c r="C56" s="11" t="s">
        <v>111</v>
      </c>
    </row>
    <row r="57" spans="1:3" s="1" customFormat="1" ht="12">
      <c r="A57" s="9" t="s">
        <v>112</v>
      </c>
      <c r="B57" s="10"/>
      <c r="C57" s="11" t="s">
        <v>113</v>
      </c>
    </row>
    <row r="58" spans="1:3" s="1" customFormat="1" ht="12">
      <c r="A58" s="9" t="s">
        <v>114</v>
      </c>
      <c r="B58" s="10"/>
      <c r="C58" s="11" t="s">
        <v>115</v>
      </c>
    </row>
    <row r="59" spans="1:3" s="1" customFormat="1" ht="12">
      <c r="A59" s="9" t="s">
        <v>116</v>
      </c>
      <c r="B59" s="10"/>
      <c r="C59" s="11" t="s">
        <v>117</v>
      </c>
    </row>
    <row r="60" spans="1:3" s="1" customFormat="1" ht="12">
      <c r="A60" s="9" t="s">
        <v>118</v>
      </c>
      <c r="B60" s="10"/>
      <c r="C60" s="11" t="s">
        <v>119</v>
      </c>
    </row>
    <row r="61" spans="1:3" s="1" customFormat="1" ht="12">
      <c r="A61" s="9" t="s">
        <v>120</v>
      </c>
      <c r="B61" s="10"/>
      <c r="C61" s="11" t="s">
        <v>121</v>
      </c>
    </row>
    <row r="62" spans="1:3" s="1" customFormat="1" ht="12">
      <c r="A62" s="9" t="s">
        <v>122</v>
      </c>
      <c r="B62" s="10"/>
      <c r="C62" s="11" t="s">
        <v>123</v>
      </c>
    </row>
    <row r="63" spans="1:3" s="1" customFormat="1" ht="12">
      <c r="A63" s="9" t="s">
        <v>124</v>
      </c>
      <c r="B63" s="10"/>
      <c r="C63" s="11" t="s">
        <v>125</v>
      </c>
    </row>
    <row r="64" spans="1:3" s="1" customFormat="1" ht="12">
      <c r="A64" s="9" t="s">
        <v>126</v>
      </c>
      <c r="B64" s="10"/>
      <c r="C64" s="11" t="s">
        <v>127</v>
      </c>
    </row>
    <row r="65" spans="1:3" s="1" customFormat="1" ht="12">
      <c r="A65" s="9" t="s">
        <v>128</v>
      </c>
      <c r="B65" s="10"/>
      <c r="C65" s="11" t="s">
        <v>129</v>
      </c>
    </row>
    <row r="66" spans="1:3" s="1" customFormat="1" ht="12">
      <c r="A66" s="9" t="s">
        <v>130</v>
      </c>
      <c r="B66" s="10"/>
      <c r="C66" s="11" t="s">
        <v>131</v>
      </c>
    </row>
    <row r="67" spans="1:3" s="1" customFormat="1" ht="12">
      <c r="A67" s="9" t="s">
        <v>132</v>
      </c>
      <c r="B67" s="10"/>
      <c r="C67" s="11" t="s">
        <v>133</v>
      </c>
    </row>
    <row r="68" spans="1:3" s="1" customFormat="1" ht="12">
      <c r="A68" s="9" t="s">
        <v>134</v>
      </c>
      <c r="B68" s="10"/>
      <c r="C68" s="11" t="s">
        <v>135</v>
      </c>
    </row>
    <row r="69" spans="1:3" s="1" customFormat="1" ht="12">
      <c r="A69" s="9" t="s">
        <v>136</v>
      </c>
      <c r="B69" s="10"/>
      <c r="C69" s="11" t="s">
        <v>137</v>
      </c>
    </row>
    <row r="70" spans="1:3" s="1" customFormat="1" ht="12">
      <c r="A70" s="9" t="s">
        <v>138</v>
      </c>
      <c r="B70" s="10"/>
      <c r="C70" s="11" t="s">
        <v>139</v>
      </c>
    </row>
    <row r="71" spans="1:3" s="1" customFormat="1" ht="12">
      <c r="A71" s="9" t="s">
        <v>140</v>
      </c>
      <c r="B71" s="10"/>
      <c r="C71" s="11" t="s">
        <v>141</v>
      </c>
    </row>
    <row r="72" spans="1:3" s="1" customFormat="1" ht="12">
      <c r="A72" s="12" t="s">
        <v>142</v>
      </c>
      <c r="B72" s="10"/>
      <c r="C72" s="11" t="s">
        <v>143</v>
      </c>
    </row>
    <row r="73" spans="1:3" s="1" customFormat="1" ht="12">
      <c r="A73" s="12" t="s">
        <v>144</v>
      </c>
      <c r="B73" s="10"/>
      <c r="C73" s="11" t="s">
        <v>145</v>
      </c>
    </row>
    <row r="74" spans="1:3" s="1" customFormat="1" ht="12">
      <c r="A74" s="12" t="s">
        <v>146</v>
      </c>
      <c r="B74" s="10"/>
      <c r="C74" s="11" t="s">
        <v>147</v>
      </c>
    </row>
    <row r="75" spans="1:3" s="1" customFormat="1" ht="12">
      <c r="A75" s="12" t="s">
        <v>148</v>
      </c>
      <c r="B75" s="10"/>
      <c r="C75" s="11" t="s">
        <v>149</v>
      </c>
    </row>
    <row r="76" spans="1:3" s="1" customFormat="1" ht="12">
      <c r="A76" s="12" t="s">
        <v>150</v>
      </c>
      <c r="B76" s="10"/>
      <c r="C76" s="11" t="s">
        <v>151</v>
      </c>
    </row>
    <row r="77" spans="1:3" s="1" customFormat="1" ht="12">
      <c r="A77" s="12" t="s">
        <v>152</v>
      </c>
      <c r="B77" s="10"/>
      <c r="C77" s="11" t="s">
        <v>153</v>
      </c>
    </row>
    <row r="78" spans="1:3" s="1" customFormat="1" ht="12">
      <c r="A78" s="6" t="s">
        <v>154</v>
      </c>
      <c r="B78" s="13"/>
      <c r="C78" s="8"/>
    </row>
    <row r="79" spans="1:3" s="1" customFormat="1" ht="24">
      <c r="A79" s="9" t="s">
        <v>155</v>
      </c>
      <c r="B79" s="10"/>
      <c r="C79" s="11" t="s">
        <v>156</v>
      </c>
    </row>
    <row r="80" spans="1:3" s="1" customFormat="1" ht="24">
      <c r="A80" s="9" t="s">
        <v>157</v>
      </c>
      <c r="B80" s="10"/>
      <c r="C80" s="11" t="s">
        <v>158</v>
      </c>
    </row>
    <row r="81" spans="1:3" s="1" customFormat="1" ht="12">
      <c r="A81" s="9" t="s">
        <v>159</v>
      </c>
      <c r="B81" s="10"/>
      <c r="C81" s="11" t="s">
        <v>160</v>
      </c>
    </row>
    <row r="82" spans="1:3" s="1" customFormat="1" ht="24">
      <c r="A82" s="9" t="s">
        <v>161</v>
      </c>
      <c r="B82" s="10"/>
      <c r="C82" s="11" t="s">
        <v>162</v>
      </c>
    </row>
    <row r="83" spans="1:3" s="1" customFormat="1" ht="12">
      <c r="A83" s="9" t="s">
        <v>163</v>
      </c>
      <c r="B83" s="10"/>
      <c r="C83" s="11" t="s">
        <v>164</v>
      </c>
    </row>
    <row r="84" spans="1:3" s="1" customFormat="1" ht="12">
      <c r="A84" s="9" t="s">
        <v>165</v>
      </c>
      <c r="B84" s="10"/>
      <c r="C84" s="11" t="s">
        <v>166</v>
      </c>
    </row>
    <row r="85" spans="1:3" s="1" customFormat="1" ht="12">
      <c r="A85" s="9" t="s">
        <v>167</v>
      </c>
      <c r="B85" s="10"/>
      <c r="C85" s="11" t="s">
        <v>168</v>
      </c>
    </row>
    <row r="86" spans="1:3" s="1" customFormat="1" ht="24">
      <c r="A86" s="9" t="s">
        <v>169</v>
      </c>
      <c r="B86" s="10"/>
      <c r="C86" s="11" t="s">
        <v>170</v>
      </c>
    </row>
    <row r="87" spans="1:3" s="1" customFormat="1" ht="12">
      <c r="A87" s="9" t="s">
        <v>171</v>
      </c>
      <c r="B87" s="10"/>
      <c r="C87" s="11" t="s">
        <v>172</v>
      </c>
    </row>
    <row r="88" spans="1:3" s="1" customFormat="1" ht="12">
      <c r="A88" s="9" t="s">
        <v>173</v>
      </c>
      <c r="B88" s="10"/>
      <c r="C88" s="11" t="s">
        <v>174</v>
      </c>
    </row>
    <row r="89" spans="1:3" s="1" customFormat="1" ht="24">
      <c r="A89" s="9" t="s">
        <v>175</v>
      </c>
      <c r="B89" s="10"/>
      <c r="C89" s="11" t="s">
        <v>176</v>
      </c>
    </row>
    <row r="90" spans="1:3" s="1" customFormat="1" ht="12">
      <c r="A90" s="9" t="s">
        <v>177</v>
      </c>
      <c r="B90" s="10"/>
      <c r="C90" s="11" t="s">
        <v>178</v>
      </c>
    </row>
    <row r="91" spans="1:3" s="1" customFormat="1" ht="13.5" customHeight="1">
      <c r="A91" s="9" t="s">
        <v>179</v>
      </c>
      <c r="B91" s="10"/>
      <c r="C91" s="11" t="s">
        <v>180</v>
      </c>
    </row>
    <row r="92" spans="1:3" s="1" customFormat="1" ht="12">
      <c r="A92" s="9" t="s">
        <v>181</v>
      </c>
      <c r="B92" s="10"/>
      <c r="C92" s="11" t="s">
        <v>182</v>
      </c>
    </row>
    <row r="93" spans="1:3" s="1" customFormat="1" ht="12">
      <c r="A93" s="9" t="s">
        <v>183</v>
      </c>
      <c r="B93" s="10"/>
      <c r="C93" s="11" t="s">
        <v>184</v>
      </c>
    </row>
    <row r="94" spans="1:3" s="1" customFormat="1" ht="35.25">
      <c r="A94" s="9" t="s">
        <v>185</v>
      </c>
      <c r="B94" s="10"/>
      <c r="C94" s="11" t="s">
        <v>186</v>
      </c>
    </row>
    <row r="95" spans="1:3" s="1" customFormat="1" ht="12">
      <c r="A95" s="9" t="s">
        <v>187</v>
      </c>
      <c r="B95" s="10"/>
      <c r="C95" s="11" t="s">
        <v>188</v>
      </c>
    </row>
    <row r="96" spans="1:3" s="1" customFormat="1" ht="24">
      <c r="A96" s="9" t="s">
        <v>189</v>
      </c>
      <c r="B96" s="10"/>
      <c r="C96" s="11" t="s">
        <v>190</v>
      </c>
    </row>
    <row r="97" spans="1:3" s="1" customFormat="1" ht="24">
      <c r="A97" s="9" t="s">
        <v>191</v>
      </c>
      <c r="B97" s="10"/>
      <c r="C97" s="11" t="s">
        <v>192</v>
      </c>
    </row>
    <row r="98" spans="1:3" s="1" customFormat="1" ht="12">
      <c r="A98" s="9" t="s">
        <v>193</v>
      </c>
      <c r="B98" s="10"/>
      <c r="C98" s="11" t="s">
        <v>194</v>
      </c>
    </row>
    <row r="99" spans="1:3" s="1" customFormat="1" ht="24">
      <c r="A99" s="9" t="s">
        <v>195</v>
      </c>
      <c r="B99" s="10"/>
      <c r="C99" s="11" t="s">
        <v>196</v>
      </c>
    </row>
    <row r="100" spans="1:3" s="1" customFormat="1" ht="24">
      <c r="A100" s="9" t="s">
        <v>197</v>
      </c>
      <c r="B100" s="10"/>
      <c r="C100" s="11" t="s">
        <v>198</v>
      </c>
    </row>
    <row r="101" spans="1:3" s="1" customFormat="1" ht="24">
      <c r="A101" s="9" t="s">
        <v>199</v>
      </c>
      <c r="B101" s="10"/>
      <c r="C101" s="11" t="s">
        <v>200</v>
      </c>
    </row>
    <row r="102" spans="1:3" s="1" customFormat="1" ht="12">
      <c r="A102" s="9" t="s">
        <v>201</v>
      </c>
      <c r="B102" s="10"/>
      <c r="C102" s="11" t="s">
        <v>202</v>
      </c>
    </row>
    <row r="103" spans="1:3" s="1" customFormat="1" ht="12">
      <c r="A103" s="9" t="s">
        <v>203</v>
      </c>
      <c r="B103" s="10"/>
      <c r="C103" s="11" t="s">
        <v>204</v>
      </c>
    </row>
    <row r="104" spans="1:3" s="1" customFormat="1" ht="12">
      <c r="A104" s="9" t="s">
        <v>205</v>
      </c>
      <c r="B104" s="10"/>
      <c r="C104" s="11" t="s">
        <v>206</v>
      </c>
    </row>
    <row r="105" spans="1:3" s="1" customFormat="1" ht="12">
      <c r="A105" s="9" t="s">
        <v>207</v>
      </c>
      <c r="B105" s="10"/>
      <c r="C105" s="11" t="s">
        <v>208</v>
      </c>
    </row>
    <row r="106" spans="1:3" s="1" customFormat="1" ht="12">
      <c r="A106" s="9" t="s">
        <v>209</v>
      </c>
      <c r="B106" s="10"/>
      <c r="C106" s="11" t="s">
        <v>210</v>
      </c>
    </row>
    <row r="107" spans="1:3" s="1" customFormat="1" ht="12">
      <c r="A107" s="9" t="s">
        <v>211</v>
      </c>
      <c r="B107" s="10"/>
      <c r="C107" s="11" t="s">
        <v>212</v>
      </c>
    </row>
    <row r="108" spans="1:3" s="1" customFormat="1" ht="24">
      <c r="A108" s="9" t="s">
        <v>213</v>
      </c>
      <c r="B108" s="10"/>
      <c r="C108" s="11" t="s">
        <v>214</v>
      </c>
    </row>
    <row r="109" spans="1:3" s="1" customFormat="1" ht="12">
      <c r="A109" s="9" t="s">
        <v>215</v>
      </c>
      <c r="B109" s="10"/>
      <c r="C109" s="11" t="s">
        <v>216</v>
      </c>
    </row>
    <row r="110" spans="1:3" s="1" customFormat="1" ht="12">
      <c r="A110" s="9" t="s">
        <v>217</v>
      </c>
      <c r="B110" s="10"/>
      <c r="C110" s="11" t="s">
        <v>218</v>
      </c>
    </row>
    <row r="111" spans="1:3" s="1" customFormat="1" ht="12">
      <c r="A111" s="9" t="s">
        <v>219</v>
      </c>
      <c r="B111" s="10"/>
      <c r="C111" s="11" t="s">
        <v>220</v>
      </c>
    </row>
    <row r="112" spans="1:3" s="1" customFormat="1" ht="12">
      <c r="A112" s="6" t="s">
        <v>221</v>
      </c>
      <c r="B112" s="13"/>
      <c r="C112" s="8"/>
    </row>
    <row r="113" spans="1:3" s="1" customFormat="1" ht="24">
      <c r="A113" s="9" t="s">
        <v>222</v>
      </c>
      <c r="B113" s="10"/>
      <c r="C113" s="11" t="s">
        <v>223</v>
      </c>
    </row>
    <row r="114" spans="1:3" s="1" customFormat="1" ht="24">
      <c r="A114" s="9" t="s">
        <v>224</v>
      </c>
      <c r="B114" s="10"/>
      <c r="C114" s="11" t="s">
        <v>225</v>
      </c>
    </row>
    <row r="115" spans="1:3" s="1" customFormat="1" ht="24">
      <c r="A115" s="9" t="s">
        <v>226</v>
      </c>
      <c r="B115" s="10"/>
      <c r="C115" s="11" t="s">
        <v>227</v>
      </c>
    </row>
    <row r="116" spans="1:3" s="1" customFormat="1" ht="12">
      <c r="A116" s="9" t="s">
        <v>228</v>
      </c>
      <c r="B116" s="10"/>
      <c r="C116" s="11" t="s">
        <v>229</v>
      </c>
    </row>
    <row r="117" spans="1:3" s="1" customFormat="1" ht="24">
      <c r="A117" s="9" t="s">
        <v>230</v>
      </c>
      <c r="B117" s="10"/>
      <c r="C117" s="11" t="s">
        <v>231</v>
      </c>
    </row>
    <row r="118" spans="1:3" s="1" customFormat="1" ht="12">
      <c r="A118" s="9" t="s">
        <v>232</v>
      </c>
      <c r="B118" s="10"/>
      <c r="C118" s="11" t="s">
        <v>233</v>
      </c>
    </row>
    <row r="119" spans="1:3" s="1" customFormat="1" ht="24">
      <c r="A119" s="9" t="s">
        <v>234</v>
      </c>
      <c r="B119" s="10"/>
      <c r="C119" s="11" t="s">
        <v>235</v>
      </c>
    </row>
    <row r="120" spans="1:3" s="1" customFormat="1" ht="12">
      <c r="A120" s="9" t="s">
        <v>236</v>
      </c>
      <c r="B120" s="10"/>
      <c r="C120" s="11" t="s">
        <v>237</v>
      </c>
    </row>
    <row r="121" spans="1:3" s="1" customFormat="1" ht="12">
      <c r="A121" s="9" t="s">
        <v>238</v>
      </c>
      <c r="B121" s="10"/>
      <c r="C121" s="11" t="s">
        <v>239</v>
      </c>
    </row>
    <row r="122" spans="1:3" s="1" customFormat="1" ht="46.5">
      <c r="A122" s="9" t="s">
        <v>240</v>
      </c>
      <c r="B122" s="10"/>
      <c r="C122" s="11" t="s">
        <v>241</v>
      </c>
    </row>
    <row r="123" spans="1:3" s="1" customFormat="1" ht="12">
      <c r="A123" s="9" t="s">
        <v>242</v>
      </c>
      <c r="B123" s="10"/>
      <c r="C123" s="11" t="s">
        <v>243</v>
      </c>
    </row>
    <row r="124" spans="1:3" s="1" customFormat="1" ht="24">
      <c r="A124" s="9" t="s">
        <v>244</v>
      </c>
      <c r="B124" s="10"/>
      <c r="C124" s="11" t="s">
        <v>245</v>
      </c>
    </row>
    <row r="125" spans="1:3" s="1" customFormat="1" ht="12">
      <c r="A125" s="9" t="s">
        <v>246</v>
      </c>
      <c r="B125" s="10"/>
      <c r="C125" s="11" t="s">
        <v>247</v>
      </c>
    </row>
    <row r="126" spans="1:3" s="1" customFormat="1" ht="12">
      <c r="A126" s="9" t="s">
        <v>248</v>
      </c>
      <c r="B126" s="10"/>
      <c r="C126" s="11" t="s">
        <v>249</v>
      </c>
    </row>
    <row r="127" spans="1:3" s="1" customFormat="1" ht="12">
      <c r="A127" s="9" t="s">
        <v>250</v>
      </c>
      <c r="B127" s="10"/>
      <c r="C127" s="11" t="s">
        <v>251</v>
      </c>
    </row>
    <row r="128" spans="1:3" s="1" customFormat="1" ht="12">
      <c r="A128" s="9" t="s">
        <v>252</v>
      </c>
      <c r="B128" s="10"/>
      <c r="C128" s="11" t="s">
        <v>253</v>
      </c>
    </row>
    <row r="129" spans="1:3" s="1" customFormat="1" ht="12">
      <c r="A129" s="9" t="s">
        <v>254</v>
      </c>
      <c r="B129" s="10"/>
      <c r="C129" s="11" t="s">
        <v>255</v>
      </c>
    </row>
    <row r="130" spans="1:3" s="1" customFormat="1" ht="24">
      <c r="A130" s="9" t="s">
        <v>256</v>
      </c>
      <c r="B130" s="10"/>
      <c r="C130" s="11" t="s">
        <v>257</v>
      </c>
    </row>
    <row r="131" spans="1:3" s="1" customFormat="1" ht="12">
      <c r="A131" s="9" t="s">
        <v>258</v>
      </c>
      <c r="B131" s="10"/>
      <c r="C131" s="11" t="s">
        <v>259</v>
      </c>
    </row>
    <row r="132" spans="1:3" s="1" customFormat="1" ht="12">
      <c r="A132" s="9" t="s">
        <v>260</v>
      </c>
      <c r="B132" s="10"/>
      <c r="C132" s="11" t="s">
        <v>261</v>
      </c>
    </row>
    <row r="133" spans="1:3" s="1" customFormat="1" ht="12">
      <c r="A133" s="9" t="s">
        <v>262</v>
      </c>
      <c r="B133" s="10"/>
      <c r="C133" s="11" t="s">
        <v>263</v>
      </c>
    </row>
    <row r="134" spans="1:3" s="1" customFormat="1" ht="12">
      <c r="A134" s="9" t="s">
        <v>264</v>
      </c>
      <c r="B134" s="10"/>
      <c r="C134" s="11" t="s">
        <v>265</v>
      </c>
    </row>
    <row r="135" spans="1:3" s="1" customFormat="1" ht="12">
      <c r="A135" s="9" t="s">
        <v>266</v>
      </c>
      <c r="B135" s="10"/>
      <c r="C135" s="11" t="s">
        <v>267</v>
      </c>
    </row>
    <row r="136" spans="1:3" s="1" customFormat="1" ht="35.25">
      <c r="A136" s="9" t="s">
        <v>268</v>
      </c>
      <c r="B136" s="10"/>
      <c r="C136" s="11" t="s">
        <v>269</v>
      </c>
    </row>
    <row r="137" spans="1:3" s="1" customFormat="1" ht="12">
      <c r="A137" s="9" t="s">
        <v>270</v>
      </c>
      <c r="B137" s="10"/>
      <c r="C137" s="11" t="s">
        <v>271</v>
      </c>
    </row>
    <row r="138" spans="1:3" s="1" customFormat="1" ht="12">
      <c r="A138" s="9" t="s">
        <v>272</v>
      </c>
      <c r="B138" s="10"/>
      <c r="C138" s="11" t="s">
        <v>273</v>
      </c>
    </row>
    <row r="139" spans="1:3" s="1" customFormat="1" ht="12">
      <c r="A139" s="9" t="s">
        <v>274</v>
      </c>
      <c r="B139" s="10"/>
      <c r="C139" s="11" t="s">
        <v>275</v>
      </c>
    </row>
    <row r="140" spans="1:3" s="1" customFormat="1" ht="12">
      <c r="A140" s="9" t="s">
        <v>276</v>
      </c>
      <c r="B140" s="10"/>
      <c r="C140" s="11" t="s">
        <v>277</v>
      </c>
    </row>
    <row r="141" spans="1:3" s="1" customFormat="1" ht="12">
      <c r="A141" s="9" t="s">
        <v>278</v>
      </c>
      <c r="B141" s="10"/>
      <c r="C141" s="11" t="s">
        <v>279</v>
      </c>
    </row>
    <row r="142" spans="1:3" s="1" customFormat="1" ht="24">
      <c r="A142" s="9" t="s">
        <v>280</v>
      </c>
      <c r="B142" s="10"/>
      <c r="C142" s="11" t="s">
        <v>281</v>
      </c>
    </row>
    <row r="143" spans="1:3" s="1" customFormat="1" ht="24">
      <c r="A143" s="9" t="s">
        <v>282</v>
      </c>
      <c r="B143" s="10"/>
      <c r="C143" s="11" t="s">
        <v>283</v>
      </c>
    </row>
    <row r="144" spans="1:3" s="1" customFormat="1" ht="12">
      <c r="A144" s="9" t="s">
        <v>284</v>
      </c>
      <c r="B144" s="10"/>
      <c r="C144" s="11" t="s">
        <v>285</v>
      </c>
    </row>
    <row r="145" spans="1:3" s="1" customFormat="1" ht="12">
      <c r="A145" s="9" t="s">
        <v>286</v>
      </c>
      <c r="B145" s="10"/>
      <c r="C145" s="11" t="s">
        <v>287</v>
      </c>
    </row>
    <row r="146" spans="1:3" s="1" customFormat="1" ht="12">
      <c r="A146" s="9" t="s">
        <v>288</v>
      </c>
      <c r="B146" s="10"/>
      <c r="C146" s="11" t="s">
        <v>289</v>
      </c>
    </row>
    <row r="147" spans="1:3" s="1" customFormat="1" ht="12">
      <c r="A147" s="9" t="s">
        <v>290</v>
      </c>
      <c r="B147" s="10"/>
      <c r="C147" s="11" t="s">
        <v>291</v>
      </c>
    </row>
    <row r="148" spans="1:3" s="1" customFormat="1" ht="12">
      <c r="A148" s="9" t="s">
        <v>292</v>
      </c>
      <c r="B148" s="10"/>
      <c r="C148" s="11" t="s">
        <v>293</v>
      </c>
    </row>
    <row r="149" spans="1:3" s="1" customFormat="1" ht="12">
      <c r="A149" s="9" t="s">
        <v>294</v>
      </c>
      <c r="B149" s="10"/>
      <c r="C149" s="11" t="s">
        <v>295</v>
      </c>
    </row>
    <row r="150" spans="1:3" s="1" customFormat="1" ht="12">
      <c r="A150" s="9" t="s">
        <v>296</v>
      </c>
      <c r="B150" s="10"/>
      <c r="C150" s="11" t="s">
        <v>297</v>
      </c>
    </row>
    <row r="151" spans="1:3" s="1" customFormat="1" ht="24">
      <c r="A151" s="9" t="s">
        <v>298</v>
      </c>
      <c r="B151" s="10"/>
      <c r="C151" s="11" t="s">
        <v>299</v>
      </c>
    </row>
    <row r="152" spans="1:3" s="1" customFormat="1" ht="12">
      <c r="A152" s="9" t="s">
        <v>300</v>
      </c>
      <c r="B152" s="10"/>
      <c r="C152" s="11" t="s">
        <v>301</v>
      </c>
    </row>
    <row r="153" spans="1:3" s="1" customFormat="1" ht="12">
      <c r="A153" s="9" t="s">
        <v>302</v>
      </c>
      <c r="B153" s="10"/>
      <c r="C153" s="11" t="s">
        <v>303</v>
      </c>
    </row>
    <row r="154" spans="1:3" s="1" customFormat="1" ht="24">
      <c r="A154" s="9" t="s">
        <v>304</v>
      </c>
      <c r="B154" s="10"/>
      <c r="C154" s="11" t="s">
        <v>305</v>
      </c>
    </row>
    <row r="155" spans="1:3" s="1" customFormat="1" ht="12">
      <c r="A155" s="9" t="s">
        <v>306</v>
      </c>
      <c r="B155" s="10"/>
      <c r="C155" s="11" t="s">
        <v>307</v>
      </c>
    </row>
    <row r="156" spans="1:3" s="1" customFormat="1" ht="12">
      <c r="A156" s="9" t="s">
        <v>308</v>
      </c>
      <c r="B156" s="10"/>
      <c r="C156" s="11" t="s">
        <v>309</v>
      </c>
    </row>
    <row r="157" spans="1:3" s="1" customFormat="1" ht="24">
      <c r="A157" s="9" t="s">
        <v>310</v>
      </c>
      <c r="B157" s="10"/>
      <c r="C157" s="11" t="s">
        <v>311</v>
      </c>
    </row>
    <row r="158" spans="1:3" s="1" customFormat="1" ht="12">
      <c r="A158" s="9" t="s">
        <v>312</v>
      </c>
      <c r="B158" s="10"/>
      <c r="C158" s="11" t="s">
        <v>313</v>
      </c>
    </row>
    <row r="159" spans="1:3" s="1" customFormat="1" ht="12">
      <c r="A159" s="6" t="s">
        <v>314</v>
      </c>
      <c r="B159" s="13"/>
      <c r="C159" s="8"/>
    </row>
    <row r="160" spans="1:3" s="1" customFormat="1" ht="24">
      <c r="A160" s="12" t="s">
        <v>315</v>
      </c>
      <c r="B160" s="10"/>
      <c r="C160" s="11" t="s">
        <v>316</v>
      </c>
    </row>
    <row r="161" spans="1:3" s="1" customFormat="1" ht="24">
      <c r="A161" s="12" t="s">
        <v>317</v>
      </c>
      <c r="B161" s="10"/>
      <c r="C161" s="11" t="s">
        <v>318</v>
      </c>
    </row>
    <row r="162" spans="1:3" s="1" customFormat="1" ht="24">
      <c r="A162" s="12" t="s">
        <v>319</v>
      </c>
      <c r="B162" s="10"/>
      <c r="C162" s="11" t="s">
        <v>320</v>
      </c>
    </row>
    <row r="163" spans="1:3" s="1" customFormat="1" ht="46.5">
      <c r="A163" s="9" t="s">
        <v>321</v>
      </c>
      <c r="B163" s="10"/>
      <c r="C163" s="11" t="s">
        <v>322</v>
      </c>
    </row>
    <row r="164" spans="1:3" s="1" customFormat="1" ht="35.25">
      <c r="A164" s="12" t="s">
        <v>323</v>
      </c>
      <c r="B164" s="10"/>
      <c r="C164" s="11" t="s">
        <v>324</v>
      </c>
    </row>
    <row r="165" spans="1:3" s="1" customFormat="1" ht="24">
      <c r="A165" s="12" t="s">
        <v>325</v>
      </c>
      <c r="B165" s="10"/>
      <c r="C165" s="11" t="s">
        <v>326</v>
      </c>
    </row>
    <row r="166" spans="1:3" s="1" customFormat="1" ht="46.5">
      <c r="A166" s="12" t="s">
        <v>327</v>
      </c>
      <c r="B166" s="10"/>
      <c r="C166" s="11" t="s">
        <v>328</v>
      </c>
    </row>
    <row r="167" spans="1:3" s="1" customFormat="1" ht="24">
      <c r="A167" s="12" t="s">
        <v>329</v>
      </c>
      <c r="B167" s="10"/>
      <c r="C167" s="11" t="s">
        <v>330</v>
      </c>
    </row>
    <row r="168" spans="1:3" s="1" customFormat="1" ht="35.25">
      <c r="A168" s="9" t="s">
        <v>331</v>
      </c>
      <c r="B168" s="10"/>
      <c r="C168" s="11" t="s">
        <v>332</v>
      </c>
    </row>
    <row r="169" spans="1:3" s="1" customFormat="1" ht="35.25">
      <c r="A169" s="9" t="s">
        <v>333</v>
      </c>
      <c r="B169" s="10"/>
      <c r="C169" s="11" t="s">
        <v>334</v>
      </c>
    </row>
    <row r="170" spans="1:3" s="1" customFormat="1" ht="24">
      <c r="A170" s="9" t="s">
        <v>335</v>
      </c>
      <c r="B170" s="10"/>
      <c r="C170" s="11" t="s">
        <v>336</v>
      </c>
    </row>
    <row r="171" spans="1:3" s="1" customFormat="1" ht="24">
      <c r="A171" s="9" t="s">
        <v>337</v>
      </c>
      <c r="B171" s="10"/>
      <c r="C171" s="11" t="s">
        <v>338</v>
      </c>
    </row>
    <row r="172" spans="1:3" s="1" customFormat="1" ht="35.25">
      <c r="A172" s="12" t="s">
        <v>339</v>
      </c>
      <c r="B172" s="10"/>
      <c r="C172" s="11" t="s">
        <v>340</v>
      </c>
    </row>
    <row r="173" spans="1:3" s="1" customFormat="1" ht="24">
      <c r="A173" s="12" t="s">
        <v>341</v>
      </c>
      <c r="B173" s="10"/>
      <c r="C173" s="11" t="s">
        <v>342</v>
      </c>
    </row>
  </sheetData>
  <sheetProtection sheet="1" objects="1" scenarios="1"/>
  <printOptions/>
  <pageMargins left="0.4701388888888889" right="0.44027777777777777" top="0.7875" bottom="0.7875" header="0.5" footer="0.5"/>
  <pageSetup fitToHeight="0" horizontalDpi="300" verticalDpi="300" orientation="portrait" scale="79"/>
</worksheet>
</file>

<file path=xl/worksheets/sheet2.xml><?xml version="1.0" encoding="utf-8"?>
<worksheet xmlns="http://schemas.openxmlformats.org/spreadsheetml/2006/main" xmlns:r="http://schemas.openxmlformats.org/officeDocument/2006/relationships">
  <dimension ref="A1:R229"/>
  <sheetViews>
    <sheetView workbookViewId="0" topLeftCell="A1">
      <selection activeCell="S236" sqref="S236"/>
    </sheetView>
  </sheetViews>
  <sheetFormatPr defaultColWidth="9.140625" defaultRowHeight="12.75"/>
  <cols>
    <col min="1" max="1" width="43.8515625" style="14" customWidth="1"/>
    <col min="2" max="2" width="9.421875" style="15" customWidth="1"/>
    <col min="3" max="3" width="7.8515625" style="15" customWidth="1"/>
    <col min="4" max="17" width="0" style="1" hidden="1" customWidth="1"/>
    <col min="18" max="18" width="8.7109375" style="2" customWidth="1"/>
    <col min="19" max="256" width="8.7109375" style="1" customWidth="1"/>
  </cols>
  <sheetData>
    <row r="1" spans="1:18" s="1" customFormat="1" ht="12">
      <c r="A1" s="14"/>
      <c r="B1" s="16" t="s">
        <v>343</v>
      </c>
      <c r="C1" s="16" t="s">
        <v>344</v>
      </c>
      <c r="R1" s="16" t="s">
        <v>345</v>
      </c>
    </row>
    <row r="2" spans="1:18" s="1" customFormat="1" ht="12">
      <c r="A2" s="17" t="str">
        <f>Spells!A1</f>
        <v>Clerics (And Paladins)</v>
      </c>
      <c r="B2" s="17"/>
      <c r="C2" s="17"/>
      <c r="D2" s="1" t="s">
        <v>346</v>
      </c>
      <c r="H2" s="1" t="s">
        <v>347</v>
      </c>
      <c r="I2" s="1" t="s">
        <v>348</v>
      </c>
      <c r="J2" s="18" t="s">
        <v>349</v>
      </c>
      <c r="K2" s="1" t="s">
        <v>350</v>
      </c>
      <c r="L2" s="18" t="s">
        <v>351</v>
      </c>
      <c r="M2" s="1" t="s">
        <v>352</v>
      </c>
      <c r="N2" s="18" t="s">
        <v>353</v>
      </c>
      <c r="O2" s="1" t="s">
        <v>354</v>
      </c>
      <c r="P2" s="18" t="s">
        <v>355</v>
      </c>
      <c r="Q2" s="1" t="s">
        <v>356</v>
      </c>
      <c r="R2" s="2"/>
    </row>
    <row r="3" spans="1:18" s="1" customFormat="1" ht="12">
      <c r="A3" s="19" t="str">
        <f>Spells!A2</f>
        <v>Improved Invisibility To Undead (50)</v>
      </c>
      <c r="B3" s="20">
        <f>IF(H3=Q3,"YES","")</f>
      </c>
      <c r="C3" s="20">
        <f>IF(B3="YES",MIN(J3,L3,N3,P3),"")</f>
      </c>
      <c r="D3" s="1">
        <f>IF(ISTEXT(Spells!B2),1,0)</f>
        <v>1</v>
      </c>
      <c r="E3" s="1">
        <f>IF(ISTEXT(Spells!C2),1,0)</f>
        <v>1</v>
      </c>
      <c r="F3" s="1">
        <f>IF(ISTEXT(Spells!D2),1,0)</f>
        <v>0</v>
      </c>
      <c r="G3" s="1">
        <f>IF(ISTEXT(Spells!E2),1,0)</f>
        <v>0</v>
      </c>
      <c r="H3" s="1">
        <f>SUM(D3:G3)</f>
        <v>2</v>
      </c>
      <c r="I3" s="1">
        <f ca="1">IF(INDIRECT(ADDRESS((MATCH(Spells!B2,Components!$A$1:$A$173,0)),2,1,TRUE,"components"))&gt;0,1,0)</f>
        <v>0</v>
      </c>
      <c r="J3" s="18">
        <f ca="1">INDIRECT(ADDRESS((MATCH(Spells!$B2,Components!$A$1:$A$173,0)),2,1,TRUE,"components"))</f>
        <v>0</v>
      </c>
      <c r="K3" s="1">
        <f ca="1">IF(INDIRECT(ADDRESS((MATCH(Spells!C2,Components!$A$1:$A$173,0)),2,1,TRUE,"components"))&gt;0,1,0)</f>
        <v>0</v>
      </c>
      <c r="L3" s="18">
        <f ca="1">INDIRECT(ADDRESS((MATCH(Spells!C2,Components!$A$1:$A$173,0)),2,1,TRUE,"components"))</f>
        <v>0</v>
      </c>
      <c r="N3" s="18"/>
      <c r="P3" s="18"/>
      <c r="Q3" s="1">
        <f>SUM(I3+K3+M3+O3)</f>
        <v>0</v>
      </c>
      <c r="R3" s="2"/>
    </row>
    <row r="4" spans="1:18" s="1" customFormat="1" ht="12">
      <c r="A4" s="19" t="str">
        <f>Spells!A3</f>
        <v>Death Pact (51)</v>
      </c>
      <c r="B4" s="20">
        <f>IF(H4=Q4,"YES","")</f>
      </c>
      <c r="C4" s="20">
        <f>IF(B4="YES",MIN(J4,L4,N4,P4),"")</f>
      </c>
      <c r="D4" s="1">
        <f>IF(ISTEXT(Spells!B3),1,0)</f>
        <v>1</v>
      </c>
      <c r="E4" s="1">
        <f>IF(ISTEXT(Spells!C3),1,0)</f>
        <v>1</v>
      </c>
      <c r="F4" s="1">
        <f>IF(ISTEXT(Spells!D3),1,0)</f>
        <v>0</v>
      </c>
      <c r="G4" s="1">
        <f>IF(ISTEXT(Spells!E3),1,0)</f>
        <v>0</v>
      </c>
      <c r="H4" s="1">
        <f>SUM(D4:G4)</f>
        <v>2</v>
      </c>
      <c r="I4" s="1">
        <f ca="1">IF(INDIRECT(ADDRESS((MATCH(Spells!B3,Components!$A$1:$A$173,0)),2,1,TRUE,"components"))&gt;0,1,0)</f>
        <v>0</v>
      </c>
      <c r="J4" s="18">
        <f ca="1">INDIRECT(ADDRESS((MATCH(Spells!B3,Components!$A$1:$A$173,0)),2,1,TRUE,"components"))</f>
        <v>0</v>
      </c>
      <c r="K4" s="1">
        <f ca="1">IF(INDIRECT(ADDRESS((MATCH(Spells!C3,Components!$A$1:$A$173,0)),2,1,TRUE,"components"))&gt;0,1,0)</f>
        <v>0</v>
      </c>
      <c r="L4" s="18">
        <f ca="1">INDIRECT(ADDRESS((MATCH(Spells!C3,Components!$A$1:$A$173,0)),2,1,TRUE,"components"))</f>
        <v>0</v>
      </c>
      <c r="N4" s="18"/>
      <c r="P4" s="18"/>
      <c r="Q4" s="1">
        <f>SUM(I4+K4+M4+O4)</f>
        <v>0</v>
      </c>
      <c r="R4" s="2"/>
    </row>
    <row r="5" spans="1:18" s="1" customFormat="1" ht="12">
      <c r="A5" s="19" t="str">
        <f>Spells!A4</f>
        <v>Sunskin (51)</v>
      </c>
      <c r="B5" s="20">
        <f>IF(H5=Q5,"YES","")</f>
      </c>
      <c r="C5" s="20">
        <f>IF(B5="YES",MIN(J5,L5,N5,P5),"")</f>
      </c>
      <c r="D5" s="1">
        <f>IF(ISTEXT(Spells!B4),1,0)</f>
        <v>1</v>
      </c>
      <c r="E5" s="1">
        <f>IF(ISTEXT(Spells!C4),1,0)</f>
        <v>1</v>
      </c>
      <c r="F5" s="1">
        <f>IF(ISTEXT(Spells!D4),1,0)</f>
        <v>0</v>
      </c>
      <c r="G5" s="1">
        <f>IF(ISTEXT(Spells!E4),1,0)</f>
        <v>0</v>
      </c>
      <c r="H5" s="1">
        <f>SUM(D5:G5)</f>
        <v>2</v>
      </c>
      <c r="I5" s="1">
        <f ca="1">IF(INDIRECT(ADDRESS((MATCH(Spells!B4,Components!$A$1:$A$173,0)),2,1,TRUE,"components"))&gt;0,1,0)</f>
        <v>0</v>
      </c>
      <c r="J5" s="18">
        <f ca="1">INDIRECT(ADDRESS((MATCH(Spells!B4,Components!$A$1:$A$173,0)),2,1,TRUE,"components"))</f>
        <v>0</v>
      </c>
      <c r="K5" s="1">
        <f ca="1">IF(INDIRECT(ADDRESS((MATCH(Spells!C4,Components!$A$1:$A$173,0)),2,1,TRUE,"components"))&gt;0,1,0)</f>
        <v>0</v>
      </c>
      <c r="L5" s="18">
        <f ca="1">INDIRECT(ADDRESS((MATCH(Spells!C4,Components!$A$1:$A$173,0)),2,1,TRUE,"components"))</f>
      </c>
      <c r="N5" s="18"/>
      <c r="P5" s="18"/>
      <c r="Q5" s="1">
        <f>SUM(I5+K5+M5+O5)</f>
        <v>0</v>
      </c>
      <c r="R5" s="2"/>
    </row>
    <row r="6" spans="1:18" s="1" customFormat="1" ht="12">
      <c r="A6" s="19" t="str">
        <f>Spells!A5</f>
        <v>Heroic Bond (52)</v>
      </c>
      <c r="B6" s="20">
        <f>IF(H6=Q6,"YES","")</f>
      </c>
      <c r="C6" s="20">
        <f>IF(B6="YES",MIN(J6,L6,N6,P6),"")</f>
      </c>
      <c r="D6" s="1">
        <f>IF(ISTEXT(Spells!B5),1,0)</f>
        <v>1</v>
      </c>
      <c r="E6" s="1">
        <f>IF(ISTEXT(Spells!C5),1,0)</f>
        <v>1</v>
      </c>
      <c r="F6" s="1">
        <f>IF(ISTEXT(Spells!D5),1,0)</f>
        <v>0</v>
      </c>
      <c r="G6" s="1">
        <f>IF(ISTEXT(Spells!E5),1,0)</f>
        <v>0</v>
      </c>
      <c r="H6" s="1">
        <f>SUM(D6:G6)</f>
        <v>2</v>
      </c>
      <c r="I6" s="1">
        <f ca="1">IF(INDIRECT(ADDRESS((MATCH(Spells!B5,Components!$A$1:$A$173,0)),2,1,TRUE,"components"))&gt;0,1,0)</f>
        <v>0</v>
      </c>
      <c r="J6" s="18">
        <f ca="1">INDIRECT(ADDRESS((MATCH(Spells!B5,Components!$A$1:$A$173,0)),2,1,TRUE,"components"))</f>
        <v>0</v>
      </c>
      <c r="K6" s="1">
        <f ca="1">IF(INDIRECT(ADDRESS((MATCH(Spells!C5,Components!$A$1:$A$173,0)),2,1,TRUE,"components"))&gt;0,1,0)</f>
        <v>0</v>
      </c>
      <c r="L6" s="18">
        <f ca="1">INDIRECT(ADDRESS((MATCH(Spells!C5,Components!$A$1:$A$173,0)),2,1,TRUE,"components"))</f>
        <v>0</v>
      </c>
      <c r="N6" s="18"/>
      <c r="P6" s="18"/>
      <c r="Q6" s="1">
        <f>SUM(I6+K6+M6+O6)</f>
        <v>0</v>
      </c>
      <c r="R6" s="2"/>
    </row>
    <row r="7" spans="1:18" s="1" customFormat="1" ht="12">
      <c r="A7" s="19" t="str">
        <f>Spells!A6</f>
        <v>Upheaval (52)</v>
      </c>
      <c r="B7" s="20">
        <f>IF(H7=Q7,"YES","")</f>
      </c>
      <c r="C7" s="20">
        <f>IF(B7="YES",MIN(J7,L7,N7,P7),"")</f>
      </c>
      <c r="D7" s="1">
        <f>IF(ISTEXT(Spells!B6),1,0)</f>
        <v>1</v>
      </c>
      <c r="E7" s="1">
        <f>IF(ISTEXT(Spells!C6),1,0)</f>
        <v>1</v>
      </c>
      <c r="F7" s="1">
        <f>IF(ISTEXT(Spells!D6),1,0)</f>
        <v>0</v>
      </c>
      <c r="G7" s="1">
        <f>IF(ISTEXT(Spells!E6),1,0)</f>
        <v>0</v>
      </c>
      <c r="H7" s="1">
        <f>SUM(D7:G7)</f>
        <v>2</v>
      </c>
      <c r="I7" s="1">
        <f ca="1">IF(INDIRECT(ADDRESS((MATCH(Spells!B6,Components!$A$1:$A$173,0)),2,1,TRUE,"components"))&gt;0,1,0)</f>
        <v>0</v>
      </c>
      <c r="J7" s="18">
        <f ca="1">INDIRECT(ADDRESS((MATCH(Spells!B6,Components!$A$1:$A$173,0)),2,1,TRUE,"components"))</f>
        <v>0</v>
      </c>
      <c r="K7" s="1">
        <f ca="1">IF(INDIRECT(ADDRESS((MATCH(Spells!C6,Components!$A$1:$A$173,0)),2,1,TRUE,"components"))&gt;0,1,0)</f>
        <v>0</v>
      </c>
      <c r="L7" s="18">
        <f ca="1">INDIRECT(ADDRESS((MATCH(Spells!C6,Components!$A$1:$A$173,0)),2,1,TRUE,"components"))</f>
        <v>0</v>
      </c>
      <c r="N7" s="18"/>
      <c r="P7" s="18"/>
      <c r="Q7" s="1">
        <f>SUM(I7+K7+M7+O7)</f>
        <v>0</v>
      </c>
      <c r="R7" s="2"/>
    </row>
    <row r="8" spans="1:18" s="1" customFormat="1" ht="12">
      <c r="A8" s="19" t="str">
        <f>Spells!A7</f>
        <v>Word Of Vigor (52)</v>
      </c>
      <c r="B8" s="20">
        <f>IF(H8=Q8,"YES","")</f>
      </c>
      <c r="C8" s="20">
        <f>IF(B8="YES",MIN(J8,L8,N8,P8),"")</f>
      </c>
      <c r="D8" s="1">
        <f>IF(ISTEXT(Spells!B7),1,0)</f>
        <v>1</v>
      </c>
      <c r="E8" s="1">
        <f>IF(ISTEXT(Spells!C7),1,0)</f>
        <v>1</v>
      </c>
      <c r="F8" s="1">
        <f>IF(ISTEXT(Spells!D7),1,0)</f>
        <v>0</v>
      </c>
      <c r="G8" s="1">
        <f>IF(ISTEXT(Spells!E7),1,0)</f>
        <v>0</v>
      </c>
      <c r="H8" s="1">
        <f>SUM(D8:G8)</f>
        <v>2</v>
      </c>
      <c r="I8" s="1">
        <f ca="1">IF(INDIRECT(ADDRESS((MATCH(Spells!B7,Components!$A$1:$A$173,0)),2,1,TRUE,"components"))&gt;0,1,0)</f>
        <v>0</v>
      </c>
      <c r="J8" s="18">
        <f ca="1">INDIRECT(ADDRESS((MATCH(Spells!B7,Components!$A$1:$A$173,0)),2,1,TRUE,"components"))</f>
        <v>0</v>
      </c>
      <c r="K8" s="1">
        <f ca="1">IF(INDIRECT(ADDRESS((MATCH(Spells!C7,Components!$A$1:$A$173,0)),2,1,TRUE,"components"))&gt;0,1,0)</f>
        <v>0</v>
      </c>
      <c r="L8" s="18">
        <f ca="1">INDIRECT(ADDRESS((MATCH(Spells!C7,Components!$A$1:$A$173,0)),2,1,TRUE,"components"))</f>
        <v>0</v>
      </c>
      <c r="N8" s="18"/>
      <c r="P8" s="18"/>
      <c r="Q8" s="1">
        <f>SUM(I8+K8+M8+O8)</f>
        <v>0</v>
      </c>
      <c r="R8" s="2"/>
    </row>
    <row r="9" spans="1:18" s="1" customFormat="1" ht="12">
      <c r="A9" s="19" t="str">
        <f>Spells!A8</f>
        <v>Yaulp Iv (53)</v>
      </c>
      <c r="B9" s="20">
        <f>IF(H9=Q9,"YES","")</f>
      </c>
      <c r="C9" s="20">
        <f>IF(B9="YES",MIN(J9,L9,N9,P9),"")</f>
      </c>
      <c r="D9" s="1">
        <f>IF(ISTEXT(Spells!B8),1,0)</f>
        <v>1</v>
      </c>
      <c r="E9" s="1">
        <f>IF(ISTEXT(Spells!C8),1,0)</f>
        <v>1</v>
      </c>
      <c r="F9" s="1">
        <f>IF(ISTEXT(Spells!D8),1,0)</f>
        <v>0</v>
      </c>
      <c r="G9" s="1">
        <f>IF(ISTEXT(Spells!E8),1,0)</f>
        <v>0</v>
      </c>
      <c r="H9" s="1">
        <f>SUM(D9:G9)</f>
        <v>2</v>
      </c>
      <c r="I9" s="1">
        <f ca="1">IF(INDIRECT(ADDRESS((MATCH(Spells!B8,Components!$A$1:$A$173,0)),2,1,TRUE,"components"))&gt;0,1,0)</f>
        <v>0</v>
      </c>
      <c r="J9" s="18">
        <f ca="1">INDIRECT(ADDRESS((MATCH(Spells!B8,Components!$A$1:$A$173,0)),2,1,TRUE,"components"))</f>
        <v>0</v>
      </c>
      <c r="K9" s="1">
        <f ca="1">IF(INDIRECT(ADDRESS((MATCH(Spells!C8,Components!$A$1:$A$173,0)),2,1,TRUE,"components"))&gt;0,1,0)</f>
        <v>0</v>
      </c>
      <c r="L9" s="18">
        <f ca="1">INDIRECT(ADDRESS((MATCH(Spells!C8,Components!$A$1:$A$173,0)),2,1,TRUE,"components"))</f>
        <v>0</v>
      </c>
      <c r="N9" s="18"/>
      <c r="P9" s="18"/>
      <c r="Q9" s="1">
        <f>SUM(I9+K9+M9+O9)</f>
        <v>0</v>
      </c>
      <c r="R9" s="2"/>
    </row>
    <row r="10" spans="1:18" s="1" customFormat="1" ht="12">
      <c r="A10" s="19" t="str">
        <f>Spells!A9</f>
        <v>Reckoning (54)</v>
      </c>
      <c r="B10" s="20">
        <f>IF(H10=Q10,"YES","")</f>
      </c>
      <c r="C10" s="20">
        <f>IF(B10="YES",MIN(J10,L10,N10,P10),"")</f>
      </c>
      <c r="D10" s="1">
        <f>IF(ISTEXT(Spells!B9),1,0)</f>
        <v>1</v>
      </c>
      <c r="E10" s="1">
        <f>IF(ISTEXT(Spells!C9),1,0)</f>
        <v>1</v>
      </c>
      <c r="F10" s="1">
        <f>IF(ISTEXT(Spells!D9),1,0)</f>
        <v>0</v>
      </c>
      <c r="G10" s="1">
        <f>IF(ISTEXT(Spells!E9),1,0)</f>
        <v>0</v>
      </c>
      <c r="H10" s="1">
        <f>SUM(D10:G10)</f>
        <v>2</v>
      </c>
      <c r="I10" s="1">
        <f ca="1">IF(INDIRECT(ADDRESS((MATCH(Spells!B9,Components!$A$1:$A$173,0)),2,1,TRUE,"components"))&gt;0,1,0)</f>
        <v>0</v>
      </c>
      <c r="J10" s="18">
        <f ca="1">INDIRECT(ADDRESS((MATCH(Spells!B9,Components!$A$1:$A$173,0)),2,1,TRUE,"components"))</f>
      </c>
      <c r="K10" s="1">
        <f ca="1">IF(INDIRECT(ADDRESS((MATCH(Spells!C9,Components!$A$1:$A$173,0)),2,1,TRUE,"components"))&gt;0,1,0)</f>
        <v>0</v>
      </c>
      <c r="L10" s="18">
        <f ca="1">INDIRECT(ADDRESS((MATCH(Spells!C9,Components!$A$1:$A$173,0)),2,1,TRUE,"components"))</f>
        <v>0</v>
      </c>
      <c r="N10" s="18"/>
      <c r="P10" s="18"/>
      <c r="Q10" s="1">
        <f>SUM(I10+K10+M10+O10)</f>
        <v>0</v>
      </c>
      <c r="R10" s="2"/>
    </row>
    <row r="11" spans="1:18" s="1" customFormat="1" ht="12">
      <c r="A11" s="19" t="str">
        <f>Spells!A10</f>
        <v>Remove Greater Curse (54)</v>
      </c>
      <c r="B11" s="20">
        <f>IF(H11=Q11,"YES","")</f>
      </c>
      <c r="C11" s="20">
        <f>IF(B11="YES",MIN(J11,L11,N11,P11),"")</f>
      </c>
      <c r="D11" s="1">
        <f>IF(ISTEXT(Spells!B10),1,0)</f>
        <v>1</v>
      </c>
      <c r="E11" s="1">
        <f>IF(ISTEXT(Spells!C10),1,0)</f>
        <v>1</v>
      </c>
      <c r="F11" s="1">
        <f>IF(ISTEXT(Spells!D10),1,0)</f>
        <v>0</v>
      </c>
      <c r="G11" s="1">
        <f>IF(ISTEXT(Spells!E10),1,0)</f>
        <v>0</v>
      </c>
      <c r="H11" s="1">
        <f>SUM(D11:G11)</f>
        <v>2</v>
      </c>
      <c r="I11" s="1">
        <f ca="1">IF(INDIRECT(ADDRESS((MATCH(Spells!B10,Components!$A$1:$A$173,0)),2,1,TRUE,"components"))&gt;0,1,0)</f>
        <v>0</v>
      </c>
      <c r="J11" s="18">
        <f ca="1">INDIRECT(ADDRESS((MATCH(Spells!B10,Components!$A$1:$A$173,0)),2,1,TRUE,"components"))</f>
        <v>0</v>
      </c>
      <c r="K11" s="1">
        <f ca="1">IF(INDIRECT(ADDRESS((MATCH(Spells!C10,Components!$A$1:$A$173,0)),2,1,TRUE,"components"))&gt;0,1,0)</f>
        <v>0</v>
      </c>
      <c r="L11" s="18">
        <f ca="1">INDIRECT(ADDRESS((MATCH(Spells!C10,Components!$A$1:$A$173,0)),2,1,TRUE,"components"))</f>
      </c>
      <c r="N11" s="18"/>
      <c r="P11" s="18"/>
      <c r="Q11" s="1">
        <f>SUM(I11+K11+M11+O11)</f>
        <v>0</v>
      </c>
      <c r="R11" s="2"/>
    </row>
    <row r="12" spans="1:18" s="1" customFormat="1" ht="12">
      <c r="A12" s="19" t="str">
        <f>Spells!A11</f>
        <v>Fortitude (55)</v>
      </c>
      <c r="B12" s="20">
        <f>IF(H12=Q12,"YES","")</f>
      </c>
      <c r="C12" s="20">
        <f>IF(B12="YES",MIN(J12,L12,N12,P12),"")</f>
      </c>
      <c r="D12" s="1">
        <f>IF(ISTEXT(Spells!B11),1,0)</f>
        <v>1</v>
      </c>
      <c r="E12" s="1">
        <f>IF(ISTEXT(Spells!C11),1,0)</f>
        <v>1</v>
      </c>
      <c r="F12" s="1">
        <f>IF(ISTEXT(Spells!D11),1,0)</f>
        <v>0</v>
      </c>
      <c r="G12" s="1">
        <f>IF(ISTEXT(Spells!E11),1,0)</f>
        <v>0</v>
      </c>
      <c r="H12" s="1">
        <f>SUM(D12:G12)</f>
        <v>2</v>
      </c>
      <c r="I12" s="1">
        <f ca="1">IF(INDIRECT(ADDRESS((MATCH(Spells!B11,Components!$A$1:$A$173,0)),2,1,TRUE,"components"))&gt;0,1,0)</f>
        <v>0</v>
      </c>
      <c r="J12" s="18">
        <f ca="1">INDIRECT(ADDRESS((MATCH(Spells!B11,Components!$A$1:$A$173,0)),2,1,TRUE,"components"))</f>
        <v>0</v>
      </c>
      <c r="K12" s="1">
        <f ca="1">IF(INDIRECT(ADDRESS((MATCH(Spells!C11,Components!$A$1:$A$173,0)),2,1,TRUE,"components"))&gt;0,1,0)</f>
        <v>0</v>
      </c>
      <c r="L12" s="18">
        <f ca="1">INDIRECT(ADDRESS((MATCH(Spells!C11,Components!$A$1:$A$173,0)),2,1,TRUE,"components"))</f>
        <v>0</v>
      </c>
      <c r="N12" s="18"/>
      <c r="P12" s="18"/>
      <c r="Q12" s="1">
        <f>SUM(I12+K12+M12+O12)</f>
        <v>0</v>
      </c>
      <c r="R12" s="2"/>
    </row>
    <row r="13" spans="1:18" s="1" customFormat="1" ht="12">
      <c r="A13" s="19" t="str">
        <f>Spells!A12</f>
        <v>Stun Command (55)</v>
      </c>
      <c r="B13" s="20">
        <f>IF(H13=Q13,"YES","")</f>
      </c>
      <c r="C13" s="20">
        <f>IF(B13="YES",MIN(J13,L13,N13,P13),"")</f>
      </c>
      <c r="D13" s="1">
        <f>IF(ISTEXT(Spells!B12),1,0)</f>
        <v>1</v>
      </c>
      <c r="E13" s="1">
        <f>IF(ISTEXT(Spells!C12),1,0)</f>
        <v>1</v>
      </c>
      <c r="F13" s="1">
        <f>IF(ISTEXT(Spells!D12),1,0)</f>
        <v>0</v>
      </c>
      <c r="G13" s="1">
        <f>IF(ISTEXT(Spells!E12),1,0)</f>
        <v>0</v>
      </c>
      <c r="H13" s="1">
        <f>SUM(D13:G13)</f>
        <v>2</v>
      </c>
      <c r="I13" s="1">
        <f ca="1">IF(INDIRECT(ADDRESS((MATCH(Spells!B12,Components!$A$1:$A$173,0)),2,1,TRUE,"components"))&gt;0,1,0)</f>
        <v>0</v>
      </c>
      <c r="J13" s="18">
        <f ca="1">INDIRECT(ADDRESS((MATCH(Spells!B12,Components!$A$1:$A$173,0)),2,1,TRUE,"components"))</f>
        <v>0</v>
      </c>
      <c r="K13" s="1">
        <f ca="1">IF(INDIRECT(ADDRESS((MATCH(Spells!C12,Components!$A$1:$A$173,0)),2,1,TRUE,"components"))&gt;0,1,0)</f>
        <v>0</v>
      </c>
      <c r="L13" s="18">
        <f ca="1">INDIRECT(ADDRESS((MATCH(Spells!C12,Components!$A$1:$A$173,0)),2,1,TRUE,"components"))</f>
        <v>0</v>
      </c>
      <c r="N13" s="18"/>
      <c r="P13" s="18"/>
      <c r="Q13" s="1">
        <f>SUM(I13+K13+M13+O13)</f>
        <v>0</v>
      </c>
      <c r="R13" s="2"/>
    </row>
    <row r="14" spans="1:18" s="1" customFormat="1" ht="12">
      <c r="A14" s="19" t="str">
        <f>Spells!A13</f>
        <v>Hammer Of Judgement (56)</v>
      </c>
      <c r="B14" s="20">
        <f>IF(H14=Q14,"YES","")</f>
      </c>
      <c r="C14" s="20">
        <f>IF(B14="YES",MIN(J14,L14,N14,P14),"")</f>
      </c>
      <c r="D14" s="1">
        <f>IF(ISTEXT(Spells!B13),1,0)</f>
        <v>1</v>
      </c>
      <c r="E14" s="1">
        <f>IF(ISTEXT(Spells!C13),1,0)</f>
        <v>1</v>
      </c>
      <c r="F14" s="1">
        <f>IF(ISTEXT(Spells!D13),1,0)</f>
        <v>1</v>
      </c>
      <c r="G14" s="1">
        <f>IF(ISTEXT(Spells!E13),1,0)</f>
        <v>0</v>
      </c>
      <c r="H14" s="1">
        <f>SUM(D14:G14)</f>
        <v>3</v>
      </c>
      <c r="I14" s="1">
        <f ca="1">IF(INDIRECT(ADDRESS((MATCH(Spells!B13,Components!$A$1:$A$173,0)),2,1,TRUE,"components"))&gt;0,1,0)</f>
        <v>0</v>
      </c>
      <c r="J14" s="18">
        <f ca="1">INDIRECT(ADDRESS((MATCH(Spells!B13,Components!$A$1:$A$173,0)),2,1,TRUE,"components"))</f>
        <v>0</v>
      </c>
      <c r="K14" s="1">
        <f ca="1">IF(INDIRECT(ADDRESS((MATCH(Spells!C13,Components!$A$1:$A$173,0)),2,1,TRUE,"components"))&gt;0,1,0)</f>
        <v>0</v>
      </c>
      <c r="L14" s="18">
        <f ca="1">INDIRECT(ADDRESS((MATCH(Spells!C13,Components!$A$1:$A$173,0)),2,1,TRUE,"components"))</f>
        <v>0</v>
      </c>
      <c r="M14" s="1">
        <f ca="1">IF(INDIRECT(ADDRESS((MATCH(Spells!D13,Components!$A$1:$A$173,0)),2,1,TRUE,"components"))&gt;0,1,0)</f>
        <v>0</v>
      </c>
      <c r="N14" s="18">
        <f ca="1">INDIRECT(ADDRESS((MATCH(Spells!D13,Components!$A$1:$A$173,0)),2,1,TRUE,"components"))</f>
      </c>
      <c r="P14" s="18"/>
      <c r="Q14" s="1">
        <f>SUM(I14+K14+M14+O14)</f>
        <v>0</v>
      </c>
      <c r="R14" s="2"/>
    </row>
    <row r="15" spans="1:18" s="1" customFormat="1" ht="12">
      <c r="A15" s="19" t="str">
        <f>Spells!A14</f>
        <v>Judgement (56)</v>
      </c>
      <c r="B15" s="20">
        <f>IF(H15=Q15,"YES","")</f>
      </c>
      <c r="C15" s="20">
        <f>IF(B15="YES",MIN(J15,L15,N15,P15),"")</f>
      </c>
      <c r="D15" s="1">
        <f>IF(ISTEXT(Spells!B14),1,0)</f>
        <v>1</v>
      </c>
      <c r="E15" s="1">
        <f>IF(ISTEXT(Spells!C14),1,0)</f>
        <v>1</v>
      </c>
      <c r="F15" s="1">
        <f>IF(ISTEXT(Spells!D14),1,0)</f>
        <v>1</v>
      </c>
      <c r="G15" s="1">
        <f>IF(ISTEXT(Spells!E14),1,0)</f>
        <v>0</v>
      </c>
      <c r="H15" s="1">
        <f>SUM(D15:G15)</f>
        <v>3</v>
      </c>
      <c r="I15" s="1">
        <f ca="1">IF(INDIRECT(ADDRESS((MATCH(Spells!B14,Components!$A$1:$A$173,0)),2,1,TRUE,"components"))&gt;0,1,0)</f>
        <v>0</v>
      </c>
      <c r="J15" s="18">
        <f ca="1">INDIRECT(ADDRESS((MATCH(Spells!B14,Components!$A$1:$A$173,0)),2,1,TRUE,"components"))</f>
        <v>0</v>
      </c>
      <c r="K15" s="1">
        <f ca="1">IF(INDIRECT(ADDRESS((MATCH(Spells!C14,Components!$A$1:$A$173,0)),2,1,TRUE,"components"))&gt;0,1,0)</f>
        <v>0</v>
      </c>
      <c r="L15" s="18">
        <f ca="1">INDIRECT(ADDRESS((MATCH(Spells!C14,Components!$A$1:$A$173,0)),2,1,TRUE,"components"))</f>
      </c>
      <c r="M15" s="1">
        <f ca="1">IF(INDIRECT(ADDRESS((MATCH(Spells!D14,Components!$A$1:$A$173,0)),2,1,TRUE,"components"))&gt;0,1,0)</f>
        <v>0</v>
      </c>
      <c r="N15" s="18">
        <f ca="1">INDIRECT(ADDRESS((MATCH(Spells!D14,Components!$A$1:$A$173,0)),2,1,TRUE,"components"))</f>
        <v>0</v>
      </c>
      <c r="P15" s="18"/>
      <c r="Q15" s="1">
        <f>SUM(I15+K15+M15+O15)</f>
        <v>0</v>
      </c>
      <c r="R15" s="2"/>
    </row>
    <row r="16" spans="1:18" s="1" customFormat="1" ht="12">
      <c r="A16" s="19" t="str">
        <f>Spells!A15</f>
        <v>Mark Of Karn (56)</v>
      </c>
      <c r="B16" s="20">
        <f>IF(H16=Q16,"YES","")</f>
      </c>
      <c r="C16" s="20">
        <f>IF(B16="YES",MIN(J16,L16,N16,P16),"")</f>
      </c>
      <c r="D16" s="1">
        <f>IF(ISTEXT(Spells!B15),1,0)</f>
        <v>1</v>
      </c>
      <c r="E16" s="1">
        <f>IF(ISTEXT(Spells!C15),1,0)</f>
        <v>1</v>
      </c>
      <c r="F16" s="1">
        <f>IF(ISTEXT(Spells!D15),1,0)</f>
        <v>1</v>
      </c>
      <c r="G16" s="1">
        <f>IF(ISTEXT(Spells!E15),1,0)</f>
        <v>0</v>
      </c>
      <c r="H16" s="1">
        <f>SUM(D16:G16)</f>
        <v>3</v>
      </c>
      <c r="I16" s="1">
        <f ca="1">IF(INDIRECT(ADDRESS((MATCH(Spells!B15,Components!$A$1:$A$173,0)),2,1,TRUE,"components"))&gt;0,1,0)</f>
        <v>0</v>
      </c>
      <c r="J16" s="18">
        <f ca="1">INDIRECT(ADDRESS((MATCH(Spells!B15,Components!$A$1:$A$173,0)),2,1,TRUE,"components"))</f>
        <v>0</v>
      </c>
      <c r="K16" s="1">
        <f ca="1">IF(INDIRECT(ADDRESS((MATCH(Spells!C15,Components!$A$1:$A$173,0)),2,1,TRUE,"components"))&gt;0,1,0)</f>
        <v>0</v>
      </c>
      <c r="L16" s="18">
        <f ca="1">INDIRECT(ADDRESS((MATCH(Spells!C15,Components!$A$1:$A$173,0)),2,1,TRUE,"components"))</f>
        <v>0</v>
      </c>
      <c r="M16" s="1">
        <f ca="1">IF(INDIRECT(ADDRESS((MATCH(Spells!D15,Components!$A$1:$A$173,0)),2,1,TRUE,"components"))&gt;0,1,0)</f>
        <v>0</v>
      </c>
      <c r="N16" s="18">
        <f ca="1">INDIRECT(ADDRESS((MATCH(Spells!D15,Components!$A$1:$A$173,0)),2,1,TRUE,"components"))</f>
      </c>
      <c r="P16" s="18"/>
      <c r="Q16" s="1">
        <f>SUM(I16+K16+M16+O16)</f>
        <v>0</v>
      </c>
      <c r="R16" s="2"/>
    </row>
    <row r="17" spans="1:18" s="1" customFormat="1" ht="12">
      <c r="A17" s="19" t="str">
        <f>Spells!A16</f>
        <v>Paralyzing Earth (56)</v>
      </c>
      <c r="B17" s="20">
        <f>IF(H17=Q17,"YES","")</f>
      </c>
      <c r="C17" s="20">
        <f>IF(B17="YES",MIN(J17,L17,N17,P17),"")</f>
      </c>
      <c r="D17" s="1">
        <f>IF(ISTEXT(Spells!B16),1,0)</f>
        <v>1</v>
      </c>
      <c r="E17" s="1">
        <f>IF(ISTEXT(Spells!C16),1,0)</f>
        <v>1</v>
      </c>
      <c r="F17" s="1">
        <f>IF(ISTEXT(Spells!D16),1,0)</f>
        <v>1</v>
      </c>
      <c r="G17" s="1">
        <f>IF(ISTEXT(Spells!E16),1,0)</f>
        <v>0</v>
      </c>
      <c r="H17" s="1">
        <f>SUM(D17:G17)</f>
        <v>3</v>
      </c>
      <c r="I17" s="1">
        <f ca="1">IF(INDIRECT(ADDRESS((MATCH(Spells!B16,Components!$A$1:$A$173,0)),2,1,TRUE,"components"))&gt;0,1,0)</f>
        <v>0</v>
      </c>
      <c r="J17" s="18">
        <f ca="1">INDIRECT(ADDRESS((MATCH(Spells!B16,Components!$A$1:$A$173,0)),2,1,TRUE,"components"))</f>
        <v>0</v>
      </c>
      <c r="K17" s="1">
        <f ca="1">IF(INDIRECT(ADDRESS((MATCH(Spells!C16,Components!$A$1:$A$173,0)),2,1,TRUE,"components"))&gt;0,1,0)</f>
        <v>0</v>
      </c>
      <c r="L17" s="18">
        <f ca="1">INDIRECT(ADDRESS((MATCH(Spells!C16,Components!$A$1:$A$173,0)),2,1,TRUE,"components"))</f>
        <v>0</v>
      </c>
      <c r="M17" s="1">
        <f ca="1">IF(INDIRECT(ADDRESS((MATCH(Spells!D16,Components!$A$1:$A$173,0)),2,1,TRUE,"components"))&gt;0,1,0)</f>
        <v>0</v>
      </c>
      <c r="N17" s="18">
        <f ca="1">INDIRECT(ADDRESS((MATCH(Spells!D16,Components!$A$1:$A$173,0)),2,1,TRUE,"components"))</f>
        <v>0</v>
      </c>
      <c r="P17" s="18"/>
      <c r="Q17" s="1">
        <f>SUM(I17+K17+M17+O17)</f>
        <v>0</v>
      </c>
      <c r="R17" s="2"/>
    </row>
    <row r="18" spans="1:18" s="1" customFormat="1" ht="12">
      <c r="A18" s="19" t="str">
        <f>Spells!A17</f>
        <v>Yaulp V (56)</v>
      </c>
      <c r="B18" s="20">
        <f>IF(H18=Q18,"YES","")</f>
      </c>
      <c r="C18" s="20">
        <f>IF(B18="YES",MIN(J18,L18,N18,P18),"")</f>
      </c>
      <c r="D18" s="1">
        <f>IF(ISTEXT(Spells!B17),1,0)</f>
        <v>1</v>
      </c>
      <c r="E18" s="1">
        <f>IF(ISTEXT(Spells!C17),1,0)</f>
        <v>1</v>
      </c>
      <c r="F18" s="1">
        <f>IF(ISTEXT(Spells!D17),1,0)</f>
        <v>1</v>
      </c>
      <c r="G18" s="1">
        <f>IF(ISTEXT(Spells!E17),1,0)</f>
        <v>0</v>
      </c>
      <c r="H18" s="1">
        <f>SUM(D18:G18)</f>
        <v>3</v>
      </c>
      <c r="I18" s="1">
        <f ca="1">IF(INDIRECT(ADDRESS((MATCH(Spells!B17,Components!$A$1:$A$173,0)),2,1,TRUE,"components"))&gt;0,1,0)</f>
        <v>0</v>
      </c>
      <c r="J18" s="18">
        <f ca="1">INDIRECT(ADDRESS((MATCH(Spells!B17,Components!$A$1:$A$173,0)),2,1,TRUE,"components"))</f>
        <v>0</v>
      </c>
      <c r="K18" s="1">
        <f ca="1">IF(INDIRECT(ADDRESS((MATCH(Spells!C17,Components!$A$1:$A$173,0)),2,1,TRUE,"components"))&gt;0,1,0)</f>
        <v>0</v>
      </c>
      <c r="L18" s="18">
        <f ca="1">INDIRECT(ADDRESS((MATCH(Spells!C17,Components!$A$1:$A$173,0)),2,1,TRUE,"components"))</f>
        <v>0</v>
      </c>
      <c r="M18" s="1">
        <f ca="1">IF(INDIRECT(ADDRESS((MATCH(Spells!D17,Components!$A$1:$A$173,0)),2,1,TRUE,"components"))&gt;0,1,0)</f>
        <v>0</v>
      </c>
      <c r="N18" s="18">
        <f ca="1">INDIRECT(ADDRESS((MATCH(Spells!D17,Components!$A$1:$A$173,0)),2,1,TRUE,"components"))</f>
        <v>0</v>
      </c>
      <c r="P18" s="18"/>
      <c r="Q18" s="1">
        <f>SUM(I18+K18+M18+O18)</f>
        <v>0</v>
      </c>
      <c r="R18" s="2"/>
    </row>
    <row r="19" spans="1:18" s="1" customFormat="1" ht="12">
      <c r="A19" s="19" t="str">
        <f>Spells!A18</f>
        <v>Aegis (57)</v>
      </c>
      <c r="B19" s="20">
        <f>IF(H19=Q19,"YES","")</f>
      </c>
      <c r="C19" s="20">
        <f>IF(B19="YES",MIN(J19,L19,N19,P19),"")</f>
      </c>
      <c r="D19" s="1">
        <f>IF(ISTEXT(Spells!B18),1,0)</f>
        <v>1</v>
      </c>
      <c r="E19" s="1">
        <f>IF(ISTEXT(Spells!C18),1,0)</f>
        <v>1</v>
      </c>
      <c r="F19" s="1">
        <f>IF(ISTEXT(Spells!D18),1,0)</f>
        <v>1</v>
      </c>
      <c r="G19" s="1">
        <f>IF(ISTEXT(Spells!E18),1,0)</f>
        <v>0</v>
      </c>
      <c r="H19" s="1">
        <f>SUM(D19:G19)</f>
        <v>3</v>
      </c>
      <c r="I19" s="1">
        <f ca="1">IF(INDIRECT(ADDRESS((MATCH(Spells!B18,Components!$A$1:$A$173,0)),2,1,TRUE,"components"))&gt;0,1,0)</f>
        <v>0</v>
      </c>
      <c r="J19" s="18">
        <f ca="1">INDIRECT(ADDRESS((MATCH(Spells!B18,Components!$A$1:$A$173,0)),2,1,TRUE,"components"))</f>
      </c>
      <c r="K19" s="1">
        <f ca="1">IF(INDIRECT(ADDRESS((MATCH(Spells!C18,Components!$A$1:$A$173,0)),2,1,TRUE,"components"))&gt;0,1,0)</f>
        <v>0</v>
      </c>
      <c r="L19" s="18">
        <f ca="1">INDIRECT(ADDRESS((MATCH(Spells!C18,Components!$A$1:$A$173,0)),2,1,TRUE,"components"))</f>
        <v>0</v>
      </c>
      <c r="M19" s="1">
        <f ca="1">IF(INDIRECT(ADDRESS((MATCH(Spells!D18,Components!$A$1:$A$173,0)),2,1,TRUE,"components"))&gt;0,1,0)</f>
        <v>0</v>
      </c>
      <c r="N19" s="18">
        <f ca="1">INDIRECT(ADDRESS((MATCH(Spells!D18,Components!$A$1:$A$173,0)),2,1,TRUE,"components"))</f>
      </c>
      <c r="P19" s="18"/>
      <c r="Q19" s="1">
        <f>SUM(I19+K19+M19+O19)</f>
        <v>0</v>
      </c>
      <c r="R19" s="2"/>
    </row>
    <row r="20" spans="1:18" s="1" customFormat="1" ht="12">
      <c r="A20" s="19" t="str">
        <f>Spells!A19</f>
        <v>Word Of Restoration (57)</v>
      </c>
      <c r="B20" s="20">
        <f>IF(H20=Q20,"YES","")</f>
      </c>
      <c r="C20" s="20">
        <f>IF(B20="YES",MIN(J20,L20,N20,P20),"")</f>
      </c>
      <c r="D20" s="1">
        <f>IF(ISTEXT(Spells!B19),1,0)</f>
        <v>1</v>
      </c>
      <c r="E20" s="1">
        <f>IF(ISTEXT(Spells!C19),1,0)</f>
        <v>1</v>
      </c>
      <c r="F20" s="1">
        <f>IF(ISTEXT(Spells!D19),1,0)</f>
        <v>1</v>
      </c>
      <c r="G20" s="1">
        <f>IF(ISTEXT(Spells!E19),1,0)</f>
        <v>0</v>
      </c>
      <c r="H20" s="1">
        <f>SUM(D20:G20)</f>
        <v>3</v>
      </c>
      <c r="I20" s="1">
        <f ca="1">IF(INDIRECT(ADDRESS((MATCH(Spells!B19,Components!$A$1:$A$173,0)),2,1,TRUE,"components"))&gt;0,1,0)</f>
        <v>0</v>
      </c>
      <c r="J20" s="18">
        <f ca="1">INDIRECT(ADDRESS((MATCH(Spells!B19,Components!$A$1:$A$173,0)),2,1,TRUE,"components"))</f>
        <v>0</v>
      </c>
      <c r="K20" s="1">
        <f ca="1">IF(INDIRECT(ADDRESS((MATCH(Spells!C19,Components!$A$1:$A$173,0)),2,1,TRUE,"components"))&gt;0,1,0)</f>
        <v>0</v>
      </c>
      <c r="L20" s="18">
        <f ca="1">INDIRECT(ADDRESS((MATCH(Spells!C19,Components!$A$1:$A$173,0)),2,1,TRUE,"components"))</f>
        <v>0</v>
      </c>
      <c r="M20" s="1">
        <f ca="1">IF(INDIRECT(ADDRESS((MATCH(Spells!D19,Components!$A$1:$A$173,0)),2,1,TRUE,"components"))&gt;0,1,0)</f>
        <v>0</v>
      </c>
      <c r="N20" s="18">
        <f ca="1">INDIRECT(ADDRESS((MATCH(Spells!D19,Components!$A$1:$A$173,0)),2,1,TRUE,"components"))</f>
        <v>0</v>
      </c>
      <c r="P20" s="18"/>
      <c r="Q20" s="1">
        <f>SUM(I20+K20+M20+O20)</f>
        <v>0</v>
      </c>
      <c r="R20" s="2"/>
    </row>
    <row r="21" spans="1:18" s="1" customFormat="1" ht="12">
      <c r="A21" s="19" t="str">
        <f>Spells!A20</f>
        <v>Antidote (58)</v>
      </c>
      <c r="B21" s="20">
        <f>IF(H21=Q21,"YES","")</f>
      </c>
      <c r="C21" s="20">
        <f>IF(B21="YES",MIN(J21,L21,N21,P21),"")</f>
      </c>
      <c r="D21" s="1">
        <f>IF(ISTEXT(Spells!B20),1,0)</f>
        <v>1</v>
      </c>
      <c r="E21" s="1">
        <f>IF(ISTEXT(Spells!C20),1,0)</f>
        <v>1</v>
      </c>
      <c r="F21" s="1">
        <f>IF(ISTEXT(Spells!D20),1,0)</f>
        <v>1</v>
      </c>
      <c r="G21" s="1">
        <f>IF(ISTEXT(Spells!E20),1,0)</f>
        <v>0</v>
      </c>
      <c r="H21" s="1">
        <f>SUM(D21:G21)</f>
        <v>3</v>
      </c>
      <c r="I21" s="1">
        <f ca="1">IF(INDIRECT(ADDRESS((MATCH(Spells!B20,Components!$A$1:$A$173,0)),2,1,TRUE,"components"))&gt;0,1,0)</f>
        <v>0</v>
      </c>
      <c r="J21" s="18">
        <f ca="1">INDIRECT(ADDRESS((MATCH(Spells!B20,Components!$A$1:$A$173,0)),2,1,TRUE,"components"))</f>
        <v>0</v>
      </c>
      <c r="K21" s="1">
        <f ca="1">IF(INDIRECT(ADDRESS((MATCH(Spells!C20,Components!$A$1:$A$173,0)),2,1,TRUE,"components"))&gt;0,1,0)</f>
        <v>0</v>
      </c>
      <c r="L21" s="18">
        <f ca="1">INDIRECT(ADDRESS((MATCH(Spells!C20,Components!$A$1:$A$173,0)),2,1,TRUE,"components"))</f>
        <v>0</v>
      </c>
      <c r="M21" s="1">
        <f ca="1">IF(INDIRECT(ADDRESS((MATCH(Spells!D20,Components!$A$1:$A$173,0)),2,1,TRUE,"components"))&gt;0,1,0)</f>
        <v>0</v>
      </c>
      <c r="N21" s="18">
        <f ca="1">INDIRECT(ADDRESS((MATCH(Spells!D20,Components!$A$1:$A$173,0)),2,1,TRUE,"components"))</f>
      </c>
      <c r="P21" s="18"/>
      <c r="Q21" s="1">
        <f>SUM(I21+K21+M21+O21)</f>
        <v>0</v>
      </c>
      <c r="R21" s="2"/>
    </row>
    <row r="22" spans="1:18" s="1" customFormat="1" ht="12">
      <c r="A22" s="19" t="str">
        <f>Spells!A21</f>
        <v>Blessed Armor Of The Risen (58)</v>
      </c>
      <c r="B22" s="20">
        <f>IF(H22=Q22,"YES","")</f>
      </c>
      <c r="C22" s="20">
        <f>IF(B22="YES",MIN(J22,L22,N22,P22),"")</f>
      </c>
      <c r="D22" s="1">
        <f>IF(ISTEXT(Spells!B21),1,0)</f>
        <v>1</v>
      </c>
      <c r="E22" s="1">
        <f>IF(ISTEXT(Spells!C21),1,0)</f>
        <v>1</v>
      </c>
      <c r="F22" s="1">
        <f>IF(ISTEXT(Spells!D21),1,0)</f>
        <v>1</v>
      </c>
      <c r="G22" s="1">
        <f>IF(ISTEXT(Spells!E21),1,0)</f>
        <v>0</v>
      </c>
      <c r="H22" s="1">
        <f>SUM(D22:G22)</f>
        <v>3</v>
      </c>
      <c r="I22" s="1">
        <f ca="1">IF(INDIRECT(ADDRESS((MATCH(Spells!B21,Components!$A$1:$A$173,0)),2,1,TRUE,"components"))&gt;0,1,0)</f>
        <v>0</v>
      </c>
      <c r="J22" s="18">
        <f ca="1">INDIRECT(ADDRESS((MATCH(Spells!B21,Components!$A$1:$A$173,0)),2,1,TRUE,"components"))</f>
        <v>0</v>
      </c>
      <c r="K22" s="1">
        <f ca="1">IF(INDIRECT(ADDRESS((MATCH(Spells!C21,Components!$A$1:$A$173,0)),2,1,TRUE,"components"))&gt;0,1,0)</f>
        <v>0</v>
      </c>
      <c r="L22" s="18">
        <f ca="1">INDIRECT(ADDRESS((MATCH(Spells!C21,Components!$A$1:$A$173,0)),2,1,TRUE,"components"))</f>
        <v>0</v>
      </c>
      <c r="M22" s="1">
        <f ca="1">IF(INDIRECT(ADDRESS((MATCH(Spells!D21,Components!$A$1:$A$173,0)),2,1,TRUE,"components"))&gt;0,1,0)</f>
        <v>0</v>
      </c>
      <c r="N22" s="18">
        <f ca="1">INDIRECT(ADDRESS((MATCH(Spells!D21,Components!$A$1:$A$173,0)),2,1,TRUE,"components"))</f>
      </c>
      <c r="P22" s="18"/>
      <c r="Q22" s="1">
        <f>SUM(I22+K22+M22+O22)</f>
        <v>0</v>
      </c>
      <c r="R22" s="2"/>
    </row>
    <row r="23" spans="1:18" s="1" customFormat="1" ht="12">
      <c r="A23" s="19" t="str">
        <f>Spells!A22</f>
        <v>Enforced Reverence (58)</v>
      </c>
      <c r="B23" s="20">
        <f>IF(H23=Q23,"YES","")</f>
      </c>
      <c r="C23" s="20">
        <f>IF(B23="YES",MIN(J23,L23,N23,P23),"")</f>
      </c>
      <c r="D23" s="1">
        <f>IF(ISTEXT(Spells!B22),1,0)</f>
        <v>1</v>
      </c>
      <c r="E23" s="1">
        <f>IF(ISTEXT(Spells!C22),1,0)</f>
        <v>1</v>
      </c>
      <c r="F23" s="1">
        <f>IF(ISTEXT(Spells!D22),1,0)</f>
        <v>1</v>
      </c>
      <c r="G23" s="1">
        <f>IF(ISTEXT(Spells!E22),1,0)</f>
        <v>0</v>
      </c>
      <c r="H23" s="1">
        <f>SUM(D23:G23)</f>
        <v>3</v>
      </c>
      <c r="I23" s="1">
        <f ca="1">IF(INDIRECT(ADDRESS((MATCH(Spells!B22,Components!$A$1:$A$173,0)),2,1,TRUE,"components"))&gt;0,1,0)</f>
        <v>0</v>
      </c>
      <c r="J23" s="18">
        <f ca="1">INDIRECT(ADDRESS((MATCH(Spells!B22,Components!$A$1:$A$173,0)),2,1,TRUE,"components"))</f>
        <v>0</v>
      </c>
      <c r="K23" s="1">
        <f ca="1">IF(INDIRECT(ADDRESS((MATCH(Spells!C22,Components!$A$1:$A$173,0)),2,1,TRUE,"components"))&gt;0,1,0)</f>
        <v>0</v>
      </c>
      <c r="L23" s="18">
        <f ca="1">INDIRECT(ADDRESS((MATCH(Spells!C22,Components!$A$1:$A$173,0)),2,1,TRUE,"components"))</f>
        <v>0</v>
      </c>
      <c r="M23" s="1">
        <f ca="1">IF(INDIRECT(ADDRESS((MATCH(Spells!D22,Components!$A$1:$A$173,0)),2,1,TRUE,"components"))&gt;0,1,0)</f>
        <v>0</v>
      </c>
      <c r="N23" s="18">
        <f ca="1">INDIRECT(ADDRESS((MATCH(Spells!D22,Components!$A$1:$A$173,0)),2,1,TRUE,"components"))</f>
        <v>0</v>
      </c>
      <c r="P23" s="18"/>
      <c r="Q23" s="1">
        <f>SUM(I23+K23+M23+O23)</f>
        <v>0</v>
      </c>
      <c r="R23" s="2"/>
    </row>
    <row r="24" spans="1:18" s="1" customFormat="1" ht="12">
      <c r="A24" s="19" t="str">
        <f>Spells!A23</f>
        <v>Ethereal Light (58)</v>
      </c>
      <c r="B24" s="20">
        <f>IF(H24=Q24,"YES","")</f>
      </c>
      <c r="C24" s="20">
        <f>IF(B24="YES",MIN(J24,L24,N24,P24),"")</f>
      </c>
      <c r="D24" s="1">
        <f>IF(ISTEXT(Spells!B23),1,0)</f>
        <v>1</v>
      </c>
      <c r="E24" s="1">
        <f>IF(ISTEXT(Spells!C23),1,0)</f>
        <v>1</v>
      </c>
      <c r="F24" s="1">
        <f>IF(ISTEXT(Spells!D23),1,0)</f>
        <v>1</v>
      </c>
      <c r="G24" s="1">
        <f>IF(ISTEXT(Spells!E23),1,0)</f>
        <v>0</v>
      </c>
      <c r="H24" s="1">
        <f>SUM(D24:G24)</f>
        <v>3</v>
      </c>
      <c r="I24" s="1">
        <f ca="1">IF(INDIRECT(ADDRESS((MATCH(Spells!B23,Components!$A$1:$A$173,0)),2,1,TRUE,"components"))&gt;0,1,0)</f>
        <v>0</v>
      </c>
      <c r="J24" s="18">
        <f ca="1">INDIRECT(ADDRESS((MATCH(Spells!B23,Components!$A$1:$A$173,0)),2,1,TRUE,"components"))</f>
        <v>0</v>
      </c>
      <c r="K24" s="1">
        <f ca="1">IF(INDIRECT(ADDRESS((MATCH(Spells!C23,Components!$A$1:$A$173,0)),2,1,TRUE,"components"))&gt;0,1,0)</f>
        <v>0</v>
      </c>
      <c r="L24" s="18">
        <f ca="1">INDIRECT(ADDRESS((MATCH(Spells!C23,Components!$A$1:$A$173,0)),2,1,TRUE,"components"))</f>
        <v>0</v>
      </c>
      <c r="M24" s="1">
        <f ca="1">IF(INDIRECT(ADDRESS((MATCH(Spells!D23,Components!$A$1:$A$173,0)),2,1,TRUE,"components"))&gt;0,1,0)</f>
        <v>0</v>
      </c>
      <c r="N24" s="18">
        <f ca="1">INDIRECT(ADDRESS((MATCH(Spells!D23,Components!$A$1:$A$173,0)),2,1,TRUE,"components"))</f>
        <v>0</v>
      </c>
      <c r="P24" s="18"/>
      <c r="Q24" s="1">
        <f>SUM(I24+K24+M24+O24)</f>
        <v>0</v>
      </c>
      <c r="R24" s="2"/>
    </row>
    <row r="25" spans="1:18" s="1" customFormat="1" ht="12">
      <c r="A25" s="19" t="str">
        <f>Spells!A24</f>
        <v>Hammer Of Divinity (58)</v>
      </c>
      <c r="B25" s="20">
        <f>IF(H25=Q25,"YES","")</f>
      </c>
      <c r="C25" s="20">
        <f>IF(B25="YES",MIN(J25,L25,N25,P25),"")</f>
      </c>
      <c r="D25" s="1">
        <f>IF(ISTEXT(Spells!B24),1,0)</f>
        <v>1</v>
      </c>
      <c r="E25" s="1">
        <f>IF(ISTEXT(Spells!C24),1,0)</f>
        <v>1</v>
      </c>
      <c r="F25" s="1">
        <f>IF(ISTEXT(Spells!D24),1,0)</f>
        <v>1</v>
      </c>
      <c r="G25" s="1">
        <f>IF(ISTEXT(Spells!E24),1,0)</f>
        <v>0</v>
      </c>
      <c r="H25" s="1">
        <f>SUM(D25:G25)</f>
        <v>3</v>
      </c>
      <c r="I25" s="1">
        <f ca="1">IF(INDIRECT(ADDRESS((MATCH(Spells!B24,Components!$A$1:$A$173,0)),2,1,TRUE,"components"))&gt;0,1,0)</f>
        <v>0</v>
      </c>
      <c r="J25" s="18">
        <f ca="1">INDIRECT(ADDRESS((MATCH(Spells!B24,Components!$A$1:$A$173,0)),2,1,TRUE,"components"))</f>
        <v>0</v>
      </c>
      <c r="K25" s="1">
        <f ca="1">IF(INDIRECT(ADDRESS((MATCH(Spells!C24,Components!$A$1:$A$173,0)),2,1,TRUE,"components"))&gt;0,1,0)</f>
        <v>0</v>
      </c>
      <c r="L25" s="18">
        <f ca="1">INDIRECT(ADDRESS((MATCH(Spells!C24,Components!$A$1:$A$173,0)),2,1,TRUE,"components"))</f>
        <v>0</v>
      </c>
      <c r="M25" s="1">
        <f ca="1">IF(INDIRECT(ADDRESS((MATCH(Spells!D24,Components!$A$1:$A$173,0)),2,1,TRUE,"components"))&gt;0,1,0)</f>
        <v>0</v>
      </c>
      <c r="N25" s="18">
        <f ca="1">INDIRECT(ADDRESS((MATCH(Spells!D24,Components!$A$1:$A$173,0)),2,1,TRUE,"components"))</f>
      </c>
      <c r="P25" s="18"/>
      <c r="Q25" s="1">
        <f>SUM(I25+K25+M25+O25)</f>
        <v>0</v>
      </c>
      <c r="R25" s="2"/>
    </row>
    <row r="26" spans="1:18" s="1" customFormat="1" ht="12">
      <c r="A26" s="19" t="str">
        <f>Spells!A25</f>
        <v>Naltron's Mark (58)</v>
      </c>
      <c r="B26" s="20">
        <f>IF(H26=Q26,"YES","")</f>
      </c>
      <c r="C26" s="20">
        <f>IF(B26="YES",MIN(J26,L26,N26,P26),"")</f>
      </c>
      <c r="D26" s="1">
        <f>IF(ISTEXT(Spells!B25),1,0)</f>
        <v>1</v>
      </c>
      <c r="E26" s="1">
        <f>IF(ISTEXT(Spells!C25),1,0)</f>
        <v>1</v>
      </c>
      <c r="F26" s="1">
        <f>IF(ISTEXT(Spells!D25),1,0)</f>
        <v>1</v>
      </c>
      <c r="G26" s="1">
        <f>IF(ISTEXT(Spells!E25),1,0)</f>
        <v>0</v>
      </c>
      <c r="H26" s="1">
        <f>SUM(D26:G26)</f>
        <v>3</v>
      </c>
      <c r="I26" s="1">
        <f ca="1">IF(INDIRECT(ADDRESS((MATCH(Spells!B25,Components!$A$1:$A$173,0)),2,1,TRUE,"components"))&gt;0,1,0)</f>
        <v>0</v>
      </c>
      <c r="J26" s="18">
        <f ca="1">INDIRECT(ADDRESS((MATCH(Spells!B25,Components!$A$1:$A$173,0)),2,1,TRUE,"components"))</f>
      </c>
      <c r="K26" s="1">
        <f ca="1">IF(INDIRECT(ADDRESS((MATCH(Spells!C25,Components!$A$1:$A$173,0)),2,1,TRUE,"components"))&gt;0,1,0)</f>
        <v>0</v>
      </c>
      <c r="L26" s="18">
        <f ca="1">INDIRECT(ADDRESS((MATCH(Spells!C25,Components!$A$1:$A$173,0)),2,1,TRUE,"components"))</f>
        <v>0</v>
      </c>
      <c r="M26" s="1">
        <f ca="1">IF(INDIRECT(ADDRESS((MATCH(Spells!D25,Components!$A$1:$A$173,0)),2,1,TRUE,"components"))&gt;0,1,0)</f>
        <v>0</v>
      </c>
      <c r="N26" s="18">
        <f ca="1">INDIRECT(ADDRESS((MATCH(Spells!D25,Components!$A$1:$A$173,0)),2,1,TRUE,"components"))</f>
      </c>
      <c r="P26" s="18"/>
      <c r="Q26" s="1">
        <f>SUM(I26+K26+M26+O26)</f>
        <v>0</v>
      </c>
      <c r="R26" s="2"/>
    </row>
    <row r="27" spans="1:18" s="1" customFormat="1" ht="12">
      <c r="A27" s="19" t="str">
        <f>Spells!A26</f>
        <v>Ethereal Remedy (59)</v>
      </c>
      <c r="B27" s="20">
        <f>IF(H27=Q27,"YES","")</f>
      </c>
      <c r="C27" s="20">
        <f>IF(B27="YES",MIN(J27,L27,N27,P27),"")</f>
      </c>
      <c r="D27" s="1">
        <f>IF(ISTEXT(Spells!B26),1,0)</f>
        <v>1</v>
      </c>
      <c r="E27" s="1">
        <f>IF(ISTEXT(Spells!C26),1,0)</f>
        <v>1</v>
      </c>
      <c r="F27" s="1">
        <f>IF(ISTEXT(Spells!D26),1,0)</f>
        <v>1</v>
      </c>
      <c r="G27" s="1">
        <f>IF(ISTEXT(Spells!E26),1,0)</f>
        <v>0</v>
      </c>
      <c r="H27" s="1">
        <f>SUM(D27:G27)</f>
        <v>3</v>
      </c>
      <c r="I27" s="1">
        <f ca="1">IF(INDIRECT(ADDRESS((MATCH(Spells!B26,Components!$A$1:$A$173,0)),2,1,TRUE,"components"))&gt;0,1,0)</f>
        <v>0</v>
      </c>
      <c r="J27" s="18">
        <f ca="1">INDIRECT(ADDRESS((MATCH(Spells!B26,Components!$A$1:$A$173,0)),2,1,TRUE,"components"))</f>
      </c>
      <c r="K27" s="1">
        <f ca="1">IF(INDIRECT(ADDRESS((MATCH(Spells!C26,Components!$A$1:$A$173,0)),2,1,TRUE,"components"))&gt;0,1,0)</f>
        <v>0</v>
      </c>
      <c r="L27" s="18">
        <f ca="1">INDIRECT(ADDRESS((MATCH(Spells!C26,Components!$A$1:$A$173,0)),2,1,TRUE,"components"))</f>
        <v>0</v>
      </c>
      <c r="M27" s="1">
        <f ca="1">IF(INDIRECT(ADDRESS((MATCH(Spells!D26,Components!$A$1:$A$173,0)),2,1,TRUE,"components"))&gt;0,1,0)</f>
        <v>0</v>
      </c>
      <c r="N27" s="18">
        <f ca="1">INDIRECT(ADDRESS((MATCH(Spells!D26,Components!$A$1:$A$173,0)),2,1,TRUE,"components"))</f>
        <v>0</v>
      </c>
      <c r="P27" s="18"/>
      <c r="Q27" s="1">
        <f>SUM(I27+K27+M27+O27)</f>
        <v>0</v>
      </c>
      <c r="R27" s="2"/>
    </row>
    <row r="28" spans="1:18" s="1" customFormat="1" ht="12">
      <c r="A28" s="19" t="str">
        <f>Spells!A27</f>
        <v>The Unspoken Word (59)</v>
      </c>
      <c r="B28" s="20">
        <f>IF(H28=Q28,"YES","")</f>
      </c>
      <c r="C28" s="20">
        <f>IF(B28="YES",MIN(J28,L28,N28,P28),"")</f>
      </c>
      <c r="D28" s="1">
        <f>IF(ISTEXT(Spells!B27),1,0)</f>
        <v>1</v>
      </c>
      <c r="E28" s="1">
        <f>IF(ISTEXT(Spells!C27),1,0)</f>
        <v>1</v>
      </c>
      <c r="F28" s="1">
        <f>IF(ISTEXT(Spells!D27),1,0)</f>
        <v>1</v>
      </c>
      <c r="G28" s="1">
        <f>IF(ISTEXT(Spells!E27),1,0)</f>
        <v>0</v>
      </c>
      <c r="H28" s="1">
        <f>SUM(D28:G28)</f>
        <v>3</v>
      </c>
      <c r="I28" s="1">
        <f ca="1">IF(INDIRECT(ADDRESS((MATCH(Spells!B27,Components!$A$1:$A$173,0)),2,1,TRUE,"components"))&gt;0,1,0)</f>
        <v>0</v>
      </c>
      <c r="J28" s="18">
        <f ca="1">INDIRECT(ADDRESS((MATCH(Spells!B27,Components!$A$1:$A$173,0)),2,1,TRUE,"components"))</f>
        <v>0</v>
      </c>
      <c r="K28" s="1">
        <f ca="1">IF(INDIRECT(ADDRESS((MATCH(Spells!C27,Components!$A$1:$A$173,0)),2,1,TRUE,"components"))&gt;0,1,0)</f>
        <v>0</v>
      </c>
      <c r="L28" s="18">
        <f ca="1">INDIRECT(ADDRESS((MATCH(Spells!C27,Components!$A$1:$A$173,0)),2,1,TRUE,"components"))</f>
        <v>0</v>
      </c>
      <c r="M28" s="1">
        <f ca="1">IF(INDIRECT(ADDRESS((MATCH(Spells!D27,Components!$A$1:$A$173,0)),2,1,TRUE,"components"))&gt;0,1,0)</f>
        <v>0</v>
      </c>
      <c r="N28" s="18">
        <f ca="1">INDIRECT(ADDRESS((MATCH(Spells!D27,Components!$A$1:$A$173,0)),2,1,TRUE,"components"))</f>
      </c>
      <c r="P28" s="18"/>
      <c r="Q28" s="1">
        <f>SUM(I28+K28+M28+O28)</f>
        <v>0</v>
      </c>
      <c r="R28" s="2"/>
    </row>
    <row r="29" spans="1:18" s="1" customFormat="1" ht="12">
      <c r="A29" s="19" t="str">
        <f>Spells!A28</f>
        <v>Aegolism (60)</v>
      </c>
      <c r="B29" s="20">
        <f>IF(H29=Q29,"YES","")</f>
      </c>
      <c r="C29" s="20">
        <f>IF(B29="YES",MIN(J29,L29,N29,P29),"")</f>
      </c>
      <c r="D29" s="1">
        <f>IF(ISTEXT(Spells!B28),1,0)</f>
        <v>1</v>
      </c>
      <c r="E29" s="1">
        <f>IF(ISTEXT(Spells!C28),1,0)</f>
        <v>1</v>
      </c>
      <c r="F29" s="1">
        <f>IF(ISTEXT(Spells!D28),1,0)</f>
        <v>1</v>
      </c>
      <c r="G29" s="1">
        <f>IF(ISTEXT(Spells!E28),1,0)</f>
        <v>0</v>
      </c>
      <c r="H29" s="1">
        <f>SUM(D29:G29)</f>
        <v>3</v>
      </c>
      <c r="I29" s="1">
        <f ca="1">IF(INDIRECT(ADDRESS((MATCH(Spells!B28,Components!$A$1:$A$173,0)),2,1,TRUE,"components"))&gt;0,1,0)</f>
        <v>0</v>
      </c>
      <c r="J29" s="18">
        <f ca="1">INDIRECT(ADDRESS((MATCH(Spells!B28,Components!$A$1:$A$173,0)),2,1,TRUE,"components"))</f>
        <v>0</v>
      </c>
      <c r="K29" s="1">
        <f ca="1">IF(INDIRECT(ADDRESS((MATCH(Spells!C28,Components!$A$1:$A$173,0)),2,1,TRUE,"components"))&gt;0,1,0)</f>
        <v>0</v>
      </c>
      <c r="L29" s="18">
        <f ca="1">INDIRECT(ADDRESS((MATCH(Spells!C28,Components!$A$1:$A$173,0)),2,1,TRUE,"components"))</f>
        <v>0</v>
      </c>
      <c r="M29" s="1">
        <f ca="1">IF(INDIRECT(ADDRESS((MATCH(Spells!D28,Components!$A$1:$A$173,0)),2,1,TRUE,"components"))&gt;0,1,0)</f>
        <v>0</v>
      </c>
      <c r="N29" s="18">
        <f ca="1">INDIRECT(ADDRESS((MATCH(Spells!D28,Components!$A$1:$A$173,0)),2,1,TRUE,"components"))</f>
      </c>
      <c r="P29" s="18"/>
      <c r="Q29" s="1">
        <f>SUM(I29+K29+M29+O29)</f>
        <v>0</v>
      </c>
      <c r="R29" s="2"/>
    </row>
    <row r="30" spans="1:18" s="1" customFormat="1" ht="12">
      <c r="A30" s="19" t="str">
        <f>Spells!A29</f>
        <v>Banishment Of Shadows (60)</v>
      </c>
      <c r="B30" s="20">
        <f>IF(H30=Q30,"YES","")</f>
      </c>
      <c r="C30" s="20">
        <f>IF(B30="YES",MIN(J30,L30,N30,P30),"")</f>
      </c>
      <c r="D30" s="1">
        <f>IF(ISTEXT(Spells!B29),1,0)</f>
        <v>1</v>
      </c>
      <c r="E30" s="1">
        <f>IF(ISTEXT(Spells!C29),1,0)</f>
        <v>1</v>
      </c>
      <c r="F30" s="1">
        <f>IF(ISTEXT(Spells!D29),1,0)</f>
        <v>1</v>
      </c>
      <c r="G30" s="1">
        <f>IF(ISTEXT(Spells!E29),1,0)</f>
        <v>0</v>
      </c>
      <c r="H30" s="1">
        <f>SUM(D30:G30)</f>
        <v>3</v>
      </c>
      <c r="I30" s="1">
        <f ca="1">IF(INDIRECT(ADDRESS((MATCH(Spells!B29,Components!$A$1:$A$173,0)),2,1,TRUE,"components"))&gt;0,1,0)</f>
        <v>0</v>
      </c>
      <c r="J30" s="18">
        <f ca="1">INDIRECT(ADDRESS((MATCH(Spells!B29,Components!$A$1:$A$173,0)),2,1,TRUE,"components"))</f>
        <v>0</v>
      </c>
      <c r="K30" s="1">
        <f ca="1">IF(INDIRECT(ADDRESS((MATCH(Spells!C29,Components!$A$1:$A$173,0)),2,1,TRUE,"components"))&gt;0,1,0)</f>
        <v>0</v>
      </c>
      <c r="L30" s="18">
        <f ca="1">INDIRECT(ADDRESS((MATCH(Spells!C29,Components!$A$1:$A$173,0)),2,1,TRUE,"components"))</f>
        <v>0</v>
      </c>
      <c r="M30" s="1">
        <f ca="1">IF(INDIRECT(ADDRESS((MATCH(Spells!D29,Components!$A$1:$A$173,0)),2,1,TRUE,"components"))&gt;0,1,0)</f>
        <v>0</v>
      </c>
      <c r="N30" s="18">
        <f ca="1">INDIRECT(ADDRESS((MATCH(Spells!D29,Components!$A$1:$A$173,0)),2,1,TRUE,"components"))</f>
        <v>0</v>
      </c>
      <c r="P30" s="18"/>
      <c r="Q30" s="1">
        <f>SUM(I30+K30+M30+O30)</f>
        <v>0</v>
      </c>
      <c r="R30" s="2"/>
    </row>
    <row r="31" spans="1:18" s="1" customFormat="1" ht="12">
      <c r="A31" s="19" t="str">
        <f>Spells!A30</f>
        <v>Blessing Of Aegolism (60)</v>
      </c>
      <c r="B31" s="20">
        <f>IF(H31=Q31,"YES","")</f>
      </c>
      <c r="C31" s="20">
        <f>IF(B31="YES",MIN(J31,L31,N31,P31),"")</f>
      </c>
      <c r="D31" s="1">
        <f>IF(ISTEXT(Spells!B30),1,0)</f>
        <v>1</v>
      </c>
      <c r="E31" s="1">
        <f>IF(ISTEXT(Spells!C30),1,0)</f>
        <v>1</v>
      </c>
      <c r="F31" s="1">
        <f>IF(ISTEXT(Spells!D30),1,0)</f>
        <v>1</v>
      </c>
      <c r="G31" s="1">
        <f>IF(ISTEXT(Spells!E30),1,0)</f>
        <v>1</v>
      </c>
      <c r="H31" s="1">
        <f>SUM(D31:G31)</f>
        <v>4</v>
      </c>
      <c r="I31" s="1">
        <f ca="1">IF(INDIRECT(ADDRESS((MATCH(Spells!B30,Components!$A$1:$A$173,0)),2,1,TRUE,"components"))&gt;0,1,0)</f>
        <v>0</v>
      </c>
      <c r="J31" s="18">
        <f ca="1">INDIRECT(ADDRESS((MATCH(Spells!B30,Components!$A$1:$A$173,0)),2,1,TRUE,"components"))</f>
        <v>0</v>
      </c>
      <c r="K31" s="1">
        <f ca="1">IF(INDIRECT(ADDRESS((MATCH(Spells!C30,Components!$A$1:$A$173,0)),2,1,TRUE,"components"))&gt;0,1,0)</f>
        <v>0</v>
      </c>
      <c r="L31" s="18">
        <f ca="1">INDIRECT(ADDRESS((MATCH(Spells!C30,Components!$A$1:$A$173,0)),2,1,TRUE,"components"))</f>
        <v>0</v>
      </c>
      <c r="M31" s="1">
        <f ca="1">IF(INDIRECT(ADDRESS((MATCH(Spells!D30,Components!$A$1:$A$173,0)),2,1,TRUE,"components"))&gt;0,1,0)</f>
        <v>0</v>
      </c>
      <c r="N31" s="18">
        <f ca="1">INDIRECT(ADDRESS((MATCH(Spells!D30,Components!$A$1:$A$173,0)),2,1,TRUE,"components"))</f>
        <v>0</v>
      </c>
      <c r="O31" s="1">
        <f ca="1">IF(INDIRECT(ADDRESS((MATCH(Spells!E30,Components!$A$1:$A$173,0)),2,1,TRUE,"components"))&gt;0,1,0)</f>
        <v>0</v>
      </c>
      <c r="P31" s="18">
        <f ca="1">INDIRECT(ADDRESS((MATCH(Spells!E30,Components!$A$1:$A$173,0)),2,1,TRUE,"components"))</f>
      </c>
      <c r="Q31" s="1">
        <f>SUM(I31+K31+M31+O31)</f>
        <v>0</v>
      </c>
      <c r="R31" s="2"/>
    </row>
    <row r="32" spans="1:18" s="1" customFormat="1" ht="12">
      <c r="A32" s="19" t="str">
        <f>Spells!A31</f>
        <v>Divine Intervention (60)</v>
      </c>
      <c r="B32" s="20">
        <f>IF(H32=Q32,"YES","")</f>
      </c>
      <c r="C32" s="20">
        <f>IF(B32="YES",MIN(J32,L32,N32,P32),"")</f>
      </c>
      <c r="D32" s="1">
        <f>IF(ISTEXT(Spells!B31),1,0)</f>
        <v>1</v>
      </c>
      <c r="E32" s="1">
        <f>IF(ISTEXT(Spells!C31),1,0)</f>
        <v>1</v>
      </c>
      <c r="F32" s="1">
        <f>IF(ISTEXT(Spells!D31),1,0)</f>
        <v>1</v>
      </c>
      <c r="G32" s="1">
        <f>IF(ISTEXT(Spells!E31),1,0)</f>
        <v>0</v>
      </c>
      <c r="H32" s="1">
        <f>SUM(D32:G32)</f>
        <v>3</v>
      </c>
      <c r="I32" s="1">
        <f ca="1">IF(INDIRECT(ADDRESS((MATCH(Spells!B31,Components!$A$1:$A$173,0)),2,1,TRUE,"components"))&gt;0,1,0)</f>
        <v>0</v>
      </c>
      <c r="J32" s="18">
        <f ca="1">INDIRECT(ADDRESS((MATCH(Spells!B31,Components!$A$1:$A$173,0)),2,1,TRUE,"components"))</f>
        <v>0</v>
      </c>
      <c r="K32" s="1">
        <f ca="1">IF(INDIRECT(ADDRESS((MATCH(Spells!C31,Components!$A$1:$A$173,0)),2,1,TRUE,"components"))&gt;0,1,0)</f>
        <v>0</v>
      </c>
      <c r="L32" s="18">
        <f ca="1">INDIRECT(ADDRESS((MATCH(Spells!C31,Components!$A$1:$A$173,0)),2,1,TRUE,"components"))</f>
        <v>0</v>
      </c>
      <c r="M32" s="1">
        <f ca="1">IF(INDIRECT(ADDRESS((MATCH(Spells!D31,Components!$A$1:$A$173,0)),2,1,TRUE,"components"))&gt;0,1,0)</f>
        <v>0</v>
      </c>
      <c r="N32" s="18">
        <f ca="1">INDIRECT(ADDRESS((MATCH(Spells!D31,Components!$A$1:$A$173,0)),2,1,TRUE,"components"))</f>
      </c>
      <c r="P32" s="18"/>
      <c r="Q32" s="1">
        <f>SUM(I32+K32+M32+O32)</f>
        <v>0</v>
      </c>
      <c r="R32" s="2"/>
    </row>
    <row r="33" spans="1:18" s="1" customFormat="1" ht="12">
      <c r="A33" s="19" t="str">
        <f>Spells!A32</f>
        <v>Ethereal Elixir (60)</v>
      </c>
      <c r="B33" s="20">
        <f>IF(H33=Q33,"YES","")</f>
      </c>
      <c r="C33" s="20">
        <f>IF(B33="YES",MIN(J33,L33,N33,P33),"")</f>
      </c>
      <c r="D33" s="1">
        <f>IF(ISTEXT(Spells!B32),1,0)</f>
        <v>1</v>
      </c>
      <c r="E33" s="1">
        <f>IF(ISTEXT(Spells!C32),1,0)</f>
        <v>1</v>
      </c>
      <c r="F33" s="1">
        <f>IF(ISTEXT(Spells!D32),1,0)</f>
        <v>1</v>
      </c>
      <c r="G33" s="1">
        <f>IF(ISTEXT(Spells!E32),1,0)</f>
        <v>0</v>
      </c>
      <c r="H33" s="1">
        <f>SUM(D33:G33)</f>
        <v>3</v>
      </c>
      <c r="I33" s="1">
        <f ca="1">IF(INDIRECT(ADDRESS((MATCH(Spells!B32,Components!$A$1:$A$173,0)),2,1,TRUE,"components"))&gt;0,1,0)</f>
        <v>0</v>
      </c>
      <c r="J33" s="18">
        <f ca="1">INDIRECT(ADDRESS((MATCH(Spells!B32,Components!$A$1:$A$173,0)),2,1,TRUE,"components"))</f>
        <v>0</v>
      </c>
      <c r="K33" s="1">
        <f ca="1">IF(INDIRECT(ADDRESS((MATCH(Spells!C32,Components!$A$1:$A$173,0)),2,1,TRUE,"components"))&gt;0,1,0)</f>
        <v>0</v>
      </c>
      <c r="L33" s="18">
        <f ca="1">INDIRECT(ADDRESS((MATCH(Spells!C32,Components!$A$1:$A$173,0)),2,1,TRUE,"components"))</f>
        <v>0</v>
      </c>
      <c r="M33" s="1">
        <f ca="1">IF(INDIRECT(ADDRESS((MATCH(Spells!D32,Components!$A$1:$A$173,0)),2,1,TRUE,"components"))&gt;0,1,0)</f>
        <v>0</v>
      </c>
      <c r="N33" s="18">
        <f ca="1">INDIRECT(ADDRESS((MATCH(Spells!D32,Components!$A$1:$A$173,0)),2,1,TRUE,"components"))</f>
        <v>0</v>
      </c>
      <c r="P33" s="18"/>
      <c r="Q33" s="1">
        <f>SUM(I33+K33+M33+O33)</f>
        <v>0</v>
      </c>
      <c r="R33" s="2"/>
    </row>
    <row r="34" spans="1:18" s="1" customFormat="1" ht="12">
      <c r="A34" s="19" t="str">
        <f>Spells!A33</f>
        <v>Hammer Of Souls (60)</v>
      </c>
      <c r="B34" s="20">
        <f>IF(H34=Q34,"YES","")</f>
      </c>
      <c r="C34" s="20">
        <f>IF(B34="YES",MIN(J34,L34,N34,P34),"")</f>
      </c>
      <c r="D34" s="1">
        <f>IF(ISTEXT(Spells!B33),1,0)</f>
        <v>1</v>
      </c>
      <c r="E34" s="1">
        <f>IF(ISTEXT(Spells!C33),1,0)</f>
        <v>1</v>
      </c>
      <c r="F34" s="1">
        <f>IF(ISTEXT(Spells!D33),1,0)</f>
        <v>1</v>
      </c>
      <c r="G34" s="1">
        <f>IF(ISTEXT(Spells!E33),1,0)</f>
        <v>0</v>
      </c>
      <c r="H34" s="1">
        <f>SUM(D34:G34)</f>
        <v>3</v>
      </c>
      <c r="I34" s="1">
        <f ca="1">IF(INDIRECT(ADDRESS((MATCH(Spells!B33,Components!$A$1:$A$173,0)),2,1,TRUE,"components"))&gt;0,1,0)</f>
        <v>0</v>
      </c>
      <c r="J34" s="18">
        <f ca="1">INDIRECT(ADDRESS((MATCH(Spells!B33,Components!$A$1:$A$173,0)),2,1,TRUE,"components"))</f>
        <v>0</v>
      </c>
      <c r="K34" s="1">
        <f ca="1">IF(INDIRECT(ADDRESS((MATCH(Spells!C33,Components!$A$1:$A$173,0)),2,1,TRUE,"components"))&gt;0,1,0)</f>
        <v>0</v>
      </c>
      <c r="L34" s="18">
        <f ca="1">INDIRECT(ADDRESS((MATCH(Spells!C33,Components!$A$1:$A$173,0)),2,1,TRUE,"components"))</f>
        <v>0</v>
      </c>
      <c r="M34" s="1">
        <f ca="1">IF(INDIRECT(ADDRESS((MATCH(Spells!D33,Components!$A$1:$A$173,0)),2,1,TRUE,"components"))&gt;0,1,0)</f>
        <v>0</v>
      </c>
      <c r="N34" s="18">
        <f ca="1">INDIRECT(ADDRESS((MATCH(Spells!D33,Components!$A$1:$A$173,0)),2,1,TRUE,"components"))</f>
      </c>
      <c r="P34" s="18"/>
      <c r="Q34" s="1">
        <f>SUM(I34+K34+M34+O34)</f>
        <v>0</v>
      </c>
      <c r="R34" s="2"/>
    </row>
    <row r="35" spans="1:18" s="1" customFormat="1" ht="12">
      <c r="A35" s="19" t="str">
        <f>Spells!A34</f>
        <v>Marzin's Mark (60)</v>
      </c>
      <c r="B35" s="20">
        <f>IF(H35=Q35,"YES","")</f>
      </c>
      <c r="C35" s="20">
        <f>IF(B35="YES",MIN(J35,L35,N35,P35),"")</f>
      </c>
      <c r="D35" s="1">
        <f>IF(ISTEXT(Spells!B34),1,0)</f>
        <v>1</v>
      </c>
      <c r="E35" s="1">
        <f>IF(ISTEXT(Spells!C34),1,0)</f>
        <v>1</v>
      </c>
      <c r="F35" s="1">
        <f>IF(ISTEXT(Spells!D34),1,0)</f>
        <v>1</v>
      </c>
      <c r="G35" s="1">
        <f>IF(ISTEXT(Spells!E34),1,0)</f>
        <v>1</v>
      </c>
      <c r="H35" s="1">
        <f>SUM(D35:G35)</f>
        <v>4</v>
      </c>
      <c r="I35" s="1">
        <f ca="1">IF(INDIRECT(ADDRESS((MATCH(Spells!B34,Components!$A$1:$A$173,0)),2,1,TRUE,"components"))&gt;0,1,0)</f>
        <v>0</v>
      </c>
      <c r="J35" s="18">
        <f ca="1">INDIRECT(ADDRESS((MATCH(Spells!B34,Components!$A$1:$A$173,0)),2,1,TRUE,"components"))</f>
        <v>0</v>
      </c>
      <c r="K35" s="1">
        <f ca="1">IF(INDIRECT(ADDRESS((MATCH(Spells!C34,Components!$A$1:$A$173,0)),2,1,TRUE,"components"))&gt;0,1,0)</f>
        <v>0</v>
      </c>
      <c r="L35" s="18">
        <f ca="1">INDIRECT(ADDRESS((MATCH(Spells!C34,Components!$A$1:$A$173,0)),2,1,TRUE,"components"))</f>
        <v>0</v>
      </c>
      <c r="M35" s="1">
        <f ca="1">IF(INDIRECT(ADDRESS((MATCH(Spells!D34,Components!$A$1:$A$173,0)),2,1,TRUE,"components"))&gt;0,1,0)</f>
        <v>0</v>
      </c>
      <c r="N35" s="18">
        <f ca="1">INDIRECT(ADDRESS((MATCH(Spells!D34,Components!$A$1:$A$173,0)),2,1,TRUE,"components"))</f>
      </c>
      <c r="O35" s="1">
        <f ca="1">IF(INDIRECT(ADDRESS((MATCH(Spells!E34,Components!$A$1:$A$173,0)),2,1,TRUE,"components"))&gt;0,1,0)</f>
        <v>0</v>
      </c>
      <c r="P35" s="18">
        <f ca="1">INDIRECT(ADDRESS((MATCH(Spells!E34,Components!$A$1:$A$173,0)),2,1,TRUE,"components"))</f>
      </c>
      <c r="Q35" s="1">
        <f>SUM(I35+K35+M35+O35)</f>
        <v>0</v>
      </c>
      <c r="R35" s="2"/>
    </row>
    <row r="36" spans="1:18" s="1" customFormat="1" ht="12">
      <c r="A36" s="21" t="str">
        <f>Spells!A35</f>
        <v>Word Of Redemption (60)</v>
      </c>
      <c r="B36" s="22">
        <f>IF(H36=Q36,"YES","")</f>
      </c>
      <c r="C36" s="22">
        <f>IF(B36="YES",MIN(J36,L36,N36,P36),"")</f>
      </c>
      <c r="D36" s="1">
        <f>IF(ISTEXT(Spells!B35),1,0)</f>
        <v>1</v>
      </c>
      <c r="E36" s="1">
        <f>IF(ISTEXT(Spells!C35),1,0)</f>
        <v>1</v>
      </c>
      <c r="F36" s="1">
        <f>IF(ISTEXT(Spells!D35),1,0)</f>
        <v>1</v>
      </c>
      <c r="G36" s="1">
        <f>IF(ISTEXT(Spells!E35),1,0)</f>
        <v>0</v>
      </c>
      <c r="H36" s="1">
        <f>SUM(D36:G36)</f>
        <v>3</v>
      </c>
      <c r="I36" s="1">
        <f ca="1">IF(INDIRECT(ADDRESS((MATCH(Spells!B35,Components!$A$1:$A$173,0)),2,1,TRUE,"components"))&gt;0,1,0)</f>
        <v>0</v>
      </c>
      <c r="J36" s="18">
        <f ca="1">INDIRECT(ADDRESS((MATCH(Spells!B35,Components!$A$1:$A$173,0)),2,1,TRUE,"components"))</f>
        <v>0</v>
      </c>
      <c r="K36" s="1">
        <f ca="1">IF(INDIRECT(ADDRESS((MATCH(Spells!C35,Components!$A$1:$A$173,0)),2,1,TRUE,"components"))&gt;0,1,0)</f>
        <v>0</v>
      </c>
      <c r="L36" s="18">
        <f ca="1">INDIRECT(ADDRESS((MATCH(Spells!C35,Components!$A$1:$A$173,0)),2,1,TRUE,"components"))</f>
        <v>0</v>
      </c>
      <c r="M36" s="1">
        <f ca="1">IF(INDIRECT(ADDRESS((MATCH(Spells!D35,Components!$A$1:$A$173,0)),2,1,TRUE,"components"))&gt;0,1,0)</f>
        <v>0</v>
      </c>
      <c r="N36" s="18">
        <f ca="1">INDIRECT(ADDRESS((MATCH(Spells!D35,Components!$A$1:$A$173,0)),2,1,TRUE,"components"))</f>
        <v>0</v>
      </c>
      <c r="P36" s="18"/>
      <c r="Q36" s="1">
        <f>SUM(I36+K36+M36+O36)</f>
        <v>0</v>
      </c>
      <c r="R36" s="2"/>
    </row>
    <row r="37" spans="1:18" s="1" customFormat="1" ht="12">
      <c r="A37" s="23" t="str">
        <f>Spells!A36</f>
        <v>Druids (And Rangers)</v>
      </c>
      <c r="B37" s="23"/>
      <c r="C37" s="23"/>
      <c r="N37" s="18"/>
      <c r="P37" s="18"/>
      <c r="Q37" s="1">
        <f>SUM(I37+K37+M37+O37)</f>
        <v>0</v>
      </c>
      <c r="R37" s="2"/>
    </row>
    <row r="38" spans="1:18" s="1" customFormat="1" ht="12">
      <c r="A38" s="24" t="str">
        <f>Spells!A37</f>
        <v>Improved Superior Camouflage (50)</v>
      </c>
      <c r="B38" s="25">
        <f>IF(H38=Q38,"YES","")</f>
      </c>
      <c r="C38" s="25">
        <f>IF(B38="YES",MIN(J38,L38,N38,P38),"")</f>
      </c>
      <c r="D38" s="1">
        <f>IF(ISTEXT(Spells!B37),1,0)</f>
        <v>1</v>
      </c>
      <c r="E38" s="1">
        <f>IF(ISTEXT(Spells!C37),1,0)</f>
        <v>1</v>
      </c>
      <c r="F38" s="1">
        <f>IF(ISTEXT(Spells!D37),1,0)</f>
        <v>0</v>
      </c>
      <c r="G38" s="1">
        <f>IF(ISTEXT(Spells!E37),1,0)</f>
        <v>0</v>
      </c>
      <c r="H38" s="1">
        <f>SUM(D38:G38)</f>
        <v>2</v>
      </c>
      <c r="I38" s="1">
        <f ca="1">IF(INDIRECT(ADDRESS((MATCH(Spells!B37,Components!$A$1:$A$173,0)),2,1,TRUE,"components"))&gt;0,1,0)</f>
        <v>0</v>
      </c>
      <c r="J38" s="18">
        <f ca="1">INDIRECT(ADDRESS((MATCH(Spells!B37,Components!$A$1:$A$173,0)),2,1,TRUE,"components"))</f>
        <v>0</v>
      </c>
      <c r="K38" s="1">
        <f ca="1">IF(INDIRECT(ADDRESS((MATCH(Spells!C37,Components!$A$1:$A$173,0)),2,1,TRUE,"components"))&gt;0,1,0)</f>
        <v>0</v>
      </c>
      <c r="L38" s="18">
        <f ca="1">INDIRECT(ADDRESS((MATCH(Spells!C37,Components!$A$1:$A$173,0)),2,1,TRUE,"components"))</f>
      </c>
      <c r="N38" s="18"/>
      <c r="P38" s="18"/>
      <c r="Q38" s="1">
        <f>SUM(I38+K38+M38+O38)</f>
        <v>0</v>
      </c>
      <c r="R38" s="2"/>
    </row>
    <row r="39" spans="1:18" s="1" customFormat="1" ht="12">
      <c r="A39" s="24" t="str">
        <f>Spells!A38</f>
        <v>Circle Of Winter (51)</v>
      </c>
      <c r="B39" s="25">
        <f>IF(H39=Q39,"YES","")</f>
      </c>
      <c r="C39" s="25">
        <f>IF(B39="YES",MIN(J39,L39,N39,P39),"")</f>
      </c>
      <c r="D39" s="1">
        <f>IF(ISTEXT(Spells!B38),1,0)</f>
        <v>1</v>
      </c>
      <c r="E39" s="1">
        <f>IF(ISTEXT(Spells!C38),1,0)</f>
        <v>1</v>
      </c>
      <c r="F39" s="1">
        <f>IF(ISTEXT(Spells!D38),1,0)</f>
        <v>0</v>
      </c>
      <c r="G39" s="1">
        <f>IF(ISTEXT(Spells!E38),1,0)</f>
        <v>0</v>
      </c>
      <c r="H39" s="1">
        <f>SUM(D39:G39)</f>
        <v>2</v>
      </c>
      <c r="I39" s="1">
        <f ca="1">IF(INDIRECT(ADDRESS((MATCH(Spells!B38,Components!$A$1:$A$173,0)),2,1,TRUE,"components"))&gt;0,1,0)</f>
        <v>0</v>
      </c>
      <c r="J39" s="18">
        <f ca="1">INDIRECT(ADDRESS((MATCH(Spells!B38,Components!$A$1:$A$173,0)),2,1,TRUE,"components"))</f>
        <v>0</v>
      </c>
      <c r="K39" s="1">
        <f ca="1">IF(INDIRECT(ADDRESS((MATCH(Spells!C38,Components!$A$1:$A$173,0)),2,1,TRUE,"components"))&gt;0,1,0)</f>
        <v>0</v>
      </c>
      <c r="L39" s="18">
        <f ca="1">INDIRECT(ADDRESS((MATCH(Spells!C38,Components!$A$1:$A$173,0)),2,1,TRUE,"components"))</f>
        <v>0</v>
      </c>
      <c r="N39" s="18"/>
      <c r="P39" s="18"/>
      <c r="Q39" s="1">
        <f>SUM(I39+K39+M39+O39)</f>
        <v>0</v>
      </c>
      <c r="R39" s="2"/>
    </row>
    <row r="40" spans="1:18" s="1" customFormat="1" ht="12">
      <c r="A40" s="24" t="str">
        <f>Spells!A39</f>
        <v>Everlasting Breath (51)</v>
      </c>
      <c r="B40" s="25">
        <f>IF(H40=Q40,"YES","")</f>
      </c>
      <c r="C40" s="25">
        <f>IF(B40="YES",MIN(J40,L40,N40,P40),"")</f>
      </c>
      <c r="D40" s="1">
        <f>IF(ISTEXT(Spells!B39),1,0)</f>
        <v>1</v>
      </c>
      <c r="E40" s="1">
        <f>IF(ISTEXT(Spells!C39),1,0)</f>
        <v>1</v>
      </c>
      <c r="F40" s="1">
        <f>IF(ISTEXT(Spells!D39),1,0)</f>
        <v>0</v>
      </c>
      <c r="G40" s="1">
        <f>IF(ISTEXT(Spells!E39),1,0)</f>
        <v>0</v>
      </c>
      <c r="H40" s="1">
        <f>SUM(D40:G40)</f>
        <v>2</v>
      </c>
      <c r="I40" s="1">
        <f ca="1">IF(INDIRECT(ADDRESS((MATCH(Spells!B39,Components!$A$1:$A$173,0)),2,1,TRUE,"components"))&gt;0,1,0)</f>
        <v>0</v>
      </c>
      <c r="J40" s="18">
        <f ca="1">INDIRECT(ADDRESS((MATCH(Spells!B39,Components!$A$1:$A$173,0)),2,1,TRUE,"components"))</f>
      </c>
      <c r="K40" s="1">
        <f ca="1">IF(INDIRECT(ADDRESS((MATCH(Spells!C39,Components!$A$1:$A$173,0)),2,1,TRUE,"components"))&gt;0,1,0)</f>
        <v>0</v>
      </c>
      <c r="L40" s="18">
        <f ca="1">INDIRECT(ADDRESS((MATCH(Spells!C39,Components!$A$1:$A$173,0)),2,1,TRUE,"components"))</f>
        <v>0</v>
      </c>
      <c r="N40" s="18"/>
      <c r="P40" s="18"/>
      <c r="Q40" s="1">
        <f>SUM(I40+K40+M40+O40)</f>
        <v>0</v>
      </c>
      <c r="R40" s="2"/>
    </row>
    <row r="41" spans="1:18" s="1" customFormat="1" ht="12">
      <c r="A41" s="24" t="str">
        <f>Spells!A40</f>
        <v>Levitation (51)</v>
      </c>
      <c r="B41" s="25">
        <f>IF(H41=Q41,"YES","")</f>
      </c>
      <c r="C41" s="25">
        <f>IF(B41="YES",MIN(J41,L41,N41,P41),"")</f>
      </c>
      <c r="D41" s="1">
        <f>IF(ISTEXT(Spells!B40),1,0)</f>
        <v>1</v>
      </c>
      <c r="E41" s="1">
        <f>IF(ISTEXT(Spells!C40),1,0)</f>
        <v>1</v>
      </c>
      <c r="F41" s="1">
        <f>IF(ISTEXT(Spells!D40),1,0)</f>
        <v>0</v>
      </c>
      <c r="G41" s="1">
        <f>IF(ISTEXT(Spells!E40),1,0)</f>
        <v>0</v>
      </c>
      <c r="H41" s="1">
        <f>SUM(D41:G41)</f>
        <v>2</v>
      </c>
      <c r="I41" s="1">
        <f ca="1">IF(INDIRECT(ADDRESS((MATCH(Spells!B40,Components!$A$1:$A$173,0)),2,1,TRUE,"components"))&gt;0,1,0)</f>
        <v>0</v>
      </c>
      <c r="J41" s="18">
        <f ca="1">INDIRECT(ADDRESS((MATCH(Spells!B40,Components!$A$1:$A$173,0)),2,1,TRUE,"components"))</f>
        <v>0</v>
      </c>
      <c r="K41" s="1">
        <f ca="1">IF(INDIRECT(ADDRESS((MATCH(Spells!C40,Components!$A$1:$A$173,0)),2,1,TRUE,"components"))&gt;0,1,0)</f>
        <v>0</v>
      </c>
      <c r="L41" s="18">
        <f ca="1">INDIRECT(ADDRESS((MATCH(Spells!C40,Components!$A$1:$A$173,0)),2,1,TRUE,"components"))</f>
        <v>0</v>
      </c>
      <c r="N41" s="18"/>
      <c r="P41" s="18"/>
      <c r="Q41" s="1">
        <f>SUM(I41+K41+M41+O41)</f>
        <v>0</v>
      </c>
      <c r="R41" s="2"/>
    </row>
    <row r="42" spans="1:18" s="1" customFormat="1" ht="12">
      <c r="A42" s="24" t="str">
        <f>Spells!A41</f>
        <v>Upheaval (51)</v>
      </c>
      <c r="B42" s="25">
        <f>IF(H42=Q42,"YES","")</f>
      </c>
      <c r="C42" s="25">
        <f>IF(B42="YES",MIN(J42,L42,N42,P42),"")</f>
      </c>
      <c r="D42" s="1">
        <f>IF(ISTEXT(Spells!B41),1,0)</f>
        <v>1</v>
      </c>
      <c r="E42" s="1">
        <f>IF(ISTEXT(Spells!C41),1,0)</f>
        <v>1</v>
      </c>
      <c r="F42" s="1">
        <f>IF(ISTEXT(Spells!D41),1,0)</f>
        <v>0</v>
      </c>
      <c r="G42" s="1">
        <f>IF(ISTEXT(Spells!E41),1,0)</f>
        <v>0</v>
      </c>
      <c r="H42" s="1">
        <f>SUM(D42:G42)</f>
        <v>2</v>
      </c>
      <c r="I42" s="1">
        <f ca="1">IF(INDIRECT(ADDRESS((MATCH(Spells!B41,Components!$A$1:$A$173,0)),2,1,TRUE,"components"))&gt;0,1,0)</f>
        <v>0</v>
      </c>
      <c r="J42" s="18">
        <f ca="1">INDIRECT(ADDRESS((MATCH(Spells!B41,Components!$A$1:$A$173,0)),2,1,TRUE,"components"))</f>
        <v>0</v>
      </c>
      <c r="K42" s="1">
        <f ca="1">IF(INDIRECT(ADDRESS((MATCH(Spells!C41,Components!$A$1:$A$173,0)),2,1,TRUE,"components"))&gt;0,1,0)</f>
        <v>0</v>
      </c>
      <c r="L42" s="18">
        <f ca="1">INDIRECT(ADDRESS((MATCH(Spells!C41,Components!$A$1:$A$173,0)),2,1,TRUE,"components"))</f>
        <v>0</v>
      </c>
      <c r="N42" s="18"/>
      <c r="P42" s="18"/>
      <c r="Q42" s="1">
        <f>SUM(I42+K42+M42+O42)</f>
        <v>0</v>
      </c>
      <c r="R42" s="2"/>
    </row>
    <row r="43" spans="1:18" s="1" customFormat="1" ht="12">
      <c r="A43" s="24" t="str">
        <f>Spells!A42</f>
        <v>Call Of Karana (52)</v>
      </c>
      <c r="B43" s="25">
        <f>IF(H43=Q43,"YES","")</f>
      </c>
      <c r="C43" s="25">
        <f>IF(B43="YES",MIN(J43,L43,N43,P43),"")</f>
      </c>
      <c r="D43" s="1">
        <f>IF(ISTEXT(Spells!B42),1,0)</f>
        <v>1</v>
      </c>
      <c r="E43" s="1">
        <f>IF(ISTEXT(Spells!C42),1,0)</f>
        <v>1</v>
      </c>
      <c r="F43" s="1">
        <f>IF(ISTEXT(Spells!D42),1,0)</f>
        <v>0</v>
      </c>
      <c r="G43" s="1">
        <f>IF(ISTEXT(Spells!E42),1,0)</f>
        <v>0</v>
      </c>
      <c r="H43" s="1">
        <f>SUM(D43:G43)</f>
        <v>2</v>
      </c>
      <c r="I43" s="1">
        <f ca="1">IF(INDIRECT(ADDRESS((MATCH(Spells!B42,Components!$A$1:$A$173,0)),2,1,TRUE,"components"))&gt;0,1,0)</f>
        <v>0</v>
      </c>
      <c r="J43" s="18">
        <f ca="1">INDIRECT(ADDRESS((MATCH(Spells!B42,Components!$A$1:$A$173,0)),2,1,TRUE,"components"))</f>
        <v>0</v>
      </c>
      <c r="K43" s="1">
        <f ca="1">IF(INDIRECT(ADDRESS((MATCH(Spells!C42,Components!$A$1:$A$173,0)),2,1,TRUE,"components"))&gt;0,1,0)</f>
        <v>0</v>
      </c>
      <c r="L43" s="18">
        <f ca="1">INDIRECT(ADDRESS((MATCH(Spells!C42,Components!$A$1:$A$173,0)),2,1,TRUE,"components"))</f>
      </c>
      <c r="N43" s="18"/>
      <c r="P43" s="18"/>
      <c r="Q43" s="1">
        <f>SUM(I43+K43+M43+O43)</f>
        <v>0</v>
      </c>
      <c r="R43" s="2"/>
    </row>
    <row r="44" spans="1:18" s="1" customFormat="1" ht="12">
      <c r="A44" s="24" t="str">
        <f>Spells!A43</f>
        <v>Circle Of Summer (52)</v>
      </c>
      <c r="B44" s="25">
        <f>IF(H44=Q44,"YES","")</f>
      </c>
      <c r="C44" s="25">
        <f>IF(B44="YES",MIN(J44,L44,N44,P44),"")</f>
      </c>
      <c r="D44" s="1">
        <f>IF(ISTEXT(Spells!B43),1,0)</f>
        <v>1</v>
      </c>
      <c r="E44" s="1">
        <f>IF(ISTEXT(Spells!C43),1,0)</f>
        <v>1</v>
      </c>
      <c r="F44" s="1">
        <f>IF(ISTEXT(Spells!D43),1,0)</f>
        <v>0</v>
      </c>
      <c r="G44" s="1">
        <f>IF(ISTEXT(Spells!E43),1,0)</f>
        <v>0</v>
      </c>
      <c r="H44" s="1">
        <f>SUM(D44:G44)</f>
        <v>2</v>
      </c>
      <c r="I44" s="1">
        <f ca="1">IF(INDIRECT(ADDRESS((MATCH(Spells!B43,Components!$A$1:$A$173,0)),2,1,TRUE,"components"))&gt;0,1,0)</f>
        <v>0</v>
      </c>
      <c r="J44" s="18">
        <f ca="1">INDIRECT(ADDRESS((MATCH(Spells!B43,Components!$A$1:$A$173,0)),2,1,TRUE,"components"))</f>
        <v>0</v>
      </c>
      <c r="K44" s="1">
        <f ca="1">IF(INDIRECT(ADDRESS((MATCH(Spells!C43,Components!$A$1:$A$173,0)),2,1,TRUE,"components"))&gt;0,1,0)</f>
        <v>0</v>
      </c>
      <c r="L44" s="18">
        <f ca="1">INDIRECT(ADDRESS((MATCH(Spells!C43,Components!$A$1:$A$173,0)),2,1,TRUE,"components"))</f>
        <v>0</v>
      </c>
      <c r="N44" s="18"/>
      <c r="P44" s="18"/>
      <c r="Q44" s="1">
        <f>SUM(I44+K44+M44+O44)</f>
        <v>0</v>
      </c>
      <c r="R44" s="2"/>
    </row>
    <row r="45" spans="1:18" s="1" customFormat="1" ht="12">
      <c r="A45" s="24" t="str">
        <f>Spells!A44</f>
        <v>Glamour Of Tunare (53)</v>
      </c>
      <c r="B45" s="25">
        <f>IF(H45=Q45,"YES","")</f>
      </c>
      <c r="C45" s="25">
        <f>IF(B45="YES",MIN(J45,L45,N45,P45),"")</f>
      </c>
      <c r="D45" s="1">
        <f>IF(ISTEXT(Spells!B44),1,0)</f>
        <v>1</v>
      </c>
      <c r="E45" s="1">
        <f>IF(ISTEXT(Spells!C44),1,0)</f>
        <v>1</v>
      </c>
      <c r="F45" s="1">
        <f>IF(ISTEXT(Spells!D44),1,0)</f>
        <v>0</v>
      </c>
      <c r="G45" s="1">
        <f>IF(ISTEXT(Spells!E44),1,0)</f>
        <v>0</v>
      </c>
      <c r="H45" s="1">
        <f>SUM(D45:G45)</f>
        <v>2</v>
      </c>
      <c r="I45" s="1">
        <f ca="1">IF(INDIRECT(ADDRESS((MATCH(Spells!B44,Components!$A$1:$A$173,0)),2,1,TRUE,"components"))&gt;0,1,0)</f>
        <v>0</v>
      </c>
      <c r="J45" s="18">
        <f ca="1">INDIRECT(ADDRESS((MATCH(Spells!B44,Components!$A$1:$A$173,0)),2,1,TRUE,"components"))</f>
      </c>
      <c r="K45" s="1">
        <f ca="1">IF(INDIRECT(ADDRESS((MATCH(Spells!C44,Components!$A$1:$A$173,0)),2,1,TRUE,"components"))&gt;0,1,0)</f>
        <v>0</v>
      </c>
      <c r="L45" s="18">
        <f ca="1">INDIRECT(ADDRESS((MATCH(Spells!C44,Components!$A$1:$A$173,0)),2,1,TRUE,"components"))</f>
        <v>0</v>
      </c>
      <c r="N45" s="18"/>
      <c r="P45" s="18"/>
      <c r="Q45" s="1">
        <f>SUM(I45+K45+M45+O45)</f>
        <v>0</v>
      </c>
      <c r="R45" s="2"/>
    </row>
    <row r="46" spans="1:18" s="1" customFormat="1" ht="12">
      <c r="A46" s="24" t="str">
        <f>Spells!A45</f>
        <v>Spirit Of Scale (53)</v>
      </c>
      <c r="B46" s="25">
        <f>IF(H46=Q46,"YES","")</f>
      </c>
      <c r="C46" s="25">
        <f>IF(B46="YES",MIN(J46,L46,N46,P46),"")</f>
      </c>
      <c r="D46" s="1">
        <f>IF(ISTEXT(Spells!B45),1,0)</f>
        <v>1</v>
      </c>
      <c r="E46" s="1">
        <f>IF(ISTEXT(Spells!C45),1,0)</f>
        <v>1</v>
      </c>
      <c r="F46" s="1">
        <f>IF(ISTEXT(Spells!D45),1,0)</f>
        <v>0</v>
      </c>
      <c r="G46" s="1">
        <f>IF(ISTEXT(Spells!E45),1,0)</f>
        <v>0</v>
      </c>
      <c r="H46" s="1">
        <f>SUM(D46:G46)</f>
        <v>2</v>
      </c>
      <c r="I46" s="1">
        <f ca="1">IF(INDIRECT(ADDRESS((MATCH(Spells!B45,Components!$A$1:$A$173,0)),2,1,TRUE,"components"))&gt;0,1,0)</f>
        <v>0</v>
      </c>
      <c r="J46" s="18">
        <f ca="1">INDIRECT(ADDRESS((MATCH(Spells!B45,Components!$A$1:$A$173,0)),2,1,TRUE,"components"))</f>
        <v>0</v>
      </c>
      <c r="K46" s="1">
        <f ca="1">IF(INDIRECT(ADDRESS((MATCH(Spells!C45,Components!$A$1:$A$173,0)),2,1,TRUE,"components"))&gt;0,1,0)</f>
        <v>0</v>
      </c>
      <c r="L46" s="18">
        <f ca="1">INDIRECT(ADDRESS((MATCH(Spells!C45,Components!$A$1:$A$173,0)),2,1,TRUE,"components"))</f>
        <v>0</v>
      </c>
      <c r="N46" s="18"/>
      <c r="P46" s="18"/>
      <c r="Q46" s="1">
        <f>SUM(I46+K46+M46+O46)</f>
        <v>0</v>
      </c>
      <c r="R46" s="2"/>
    </row>
    <row r="47" spans="1:18" s="1" customFormat="1" ht="12">
      <c r="A47" s="24" t="str">
        <f>Spells!A46</f>
        <v>Blizzard (54)</v>
      </c>
      <c r="B47" s="25">
        <f>IF(H47=Q47,"YES","")</f>
      </c>
      <c r="C47" s="25">
        <f>IF(B47="YES",MIN(J47,L47,N47,P47),"")</f>
      </c>
      <c r="D47" s="1">
        <f>IF(ISTEXT(Spells!B46),1,0)</f>
        <v>1</v>
      </c>
      <c r="E47" s="1">
        <f>IF(ISTEXT(Spells!C46),1,0)</f>
        <v>1</v>
      </c>
      <c r="F47" s="1">
        <f>IF(ISTEXT(Spells!D46),1,0)</f>
        <v>0</v>
      </c>
      <c r="G47" s="1">
        <f>IF(ISTEXT(Spells!E46),1,0)</f>
        <v>0</v>
      </c>
      <c r="H47" s="1">
        <f>SUM(D47:G47)</f>
        <v>2</v>
      </c>
      <c r="I47" s="1">
        <f ca="1">IF(INDIRECT(ADDRESS((MATCH(Spells!B46,Components!$A$1:$A$173,0)),2,1,TRUE,"components"))&gt;0,1,0)</f>
        <v>0</v>
      </c>
      <c r="J47" s="18">
        <f ca="1">INDIRECT(ADDRESS((MATCH(Spells!B46,Components!$A$1:$A$173,0)),2,1,TRUE,"components"))</f>
        <v>0</v>
      </c>
      <c r="K47" s="1">
        <f ca="1">IF(INDIRECT(ADDRESS((MATCH(Spells!C46,Components!$A$1:$A$173,0)),2,1,TRUE,"components"))&gt;0,1,0)</f>
        <v>0</v>
      </c>
      <c r="L47" s="18">
        <f ca="1">INDIRECT(ADDRESS((MATCH(Spells!C46,Components!$A$1:$A$173,0)),2,1,TRUE,"components"))</f>
        <v>0</v>
      </c>
      <c r="N47" s="18"/>
      <c r="P47" s="18"/>
      <c r="Q47" s="1">
        <f>SUM(I47+K47+M47+O47)</f>
        <v>0</v>
      </c>
      <c r="R47" s="2"/>
    </row>
    <row r="48" spans="1:18" s="1" customFormat="1" ht="12">
      <c r="A48" s="24" t="str">
        <f>Spells!A47</f>
        <v>Form Of The Howler (54)</v>
      </c>
      <c r="B48" s="25">
        <f>IF(H48=Q48,"YES","")</f>
      </c>
      <c r="C48" s="25">
        <f>IF(B48="YES",MIN(J48,L48,N48,P48),"")</f>
      </c>
      <c r="D48" s="1">
        <f>IF(ISTEXT(Spells!B47),1,0)</f>
        <v>1</v>
      </c>
      <c r="E48" s="1">
        <f>IF(ISTEXT(Spells!C47),1,0)</f>
        <v>1</v>
      </c>
      <c r="F48" s="1">
        <f>IF(ISTEXT(Spells!D47),1,0)</f>
        <v>0</v>
      </c>
      <c r="G48" s="1">
        <f>IF(ISTEXT(Spells!E47),1,0)</f>
        <v>0</v>
      </c>
      <c r="H48" s="1">
        <f>SUM(D48:G48)</f>
        <v>2</v>
      </c>
      <c r="I48" s="1">
        <f ca="1">IF(INDIRECT(ADDRESS((MATCH(Spells!B47,Components!$A$1:$A$173,0)),2,1,TRUE,"components"))&gt;0,1,0)</f>
        <v>0</v>
      </c>
      <c r="J48" s="18">
        <f ca="1">INDIRECT(ADDRESS((MATCH(Spells!B47,Components!$A$1:$A$173,0)),2,1,TRUE,"components"))</f>
      </c>
      <c r="K48" s="1">
        <f ca="1">IF(INDIRECT(ADDRESS((MATCH(Spells!C47,Components!$A$1:$A$173,0)),2,1,TRUE,"components"))&gt;0,1,0)</f>
        <v>0</v>
      </c>
      <c r="L48" s="18">
        <f ca="1">INDIRECT(ADDRESS((MATCH(Spells!C47,Components!$A$1:$A$173,0)),2,1,TRUE,"components"))</f>
        <v>0</v>
      </c>
      <c r="N48" s="18"/>
      <c r="P48" s="18"/>
      <c r="Q48" s="1">
        <f>SUM(I48+K48+M48+O48)</f>
        <v>0</v>
      </c>
      <c r="R48" s="2"/>
    </row>
    <row r="49" spans="1:18" s="1" customFormat="1" ht="12">
      <c r="A49" s="24" t="str">
        <f>Spells!A48</f>
        <v>Remove Greater Curse (54)</v>
      </c>
      <c r="B49" s="25">
        <f>IF(H49=Q49,"YES","")</f>
      </c>
      <c r="C49" s="25">
        <f>IF(B49="YES",MIN(J49,L49,N49,P49),"")</f>
      </c>
      <c r="D49" s="1">
        <f>IF(ISTEXT(Spells!B48),1,0)</f>
        <v>1</v>
      </c>
      <c r="E49" s="1">
        <f>IF(ISTEXT(Spells!C48),1,0)</f>
        <v>1</v>
      </c>
      <c r="F49" s="1">
        <f>IF(ISTEXT(Spells!D48),1,0)</f>
        <v>0</v>
      </c>
      <c r="G49" s="1">
        <f>IF(ISTEXT(Spells!E48),1,0)</f>
        <v>0</v>
      </c>
      <c r="H49" s="1">
        <f>SUM(D49:G49)</f>
        <v>2</v>
      </c>
      <c r="I49" s="1">
        <f ca="1">IF(INDIRECT(ADDRESS((MATCH(Spells!B48,Components!$A$1:$A$173,0)),2,1,TRUE,"components"))&gt;0,1,0)</f>
        <v>0</v>
      </c>
      <c r="J49" s="18">
        <f ca="1">INDIRECT(ADDRESS((MATCH(Spells!B48,Components!$A$1:$A$173,0)),2,1,TRUE,"components"))</f>
        <v>0</v>
      </c>
      <c r="K49" s="1">
        <f ca="1">IF(INDIRECT(ADDRESS((MATCH(Spells!C48,Components!$A$1:$A$173,0)),2,1,TRUE,"components"))&gt;0,1,0)</f>
        <v>0</v>
      </c>
      <c r="L49" s="18">
        <f ca="1">INDIRECT(ADDRESS((MATCH(Spells!C48,Components!$A$1:$A$173,0)),2,1,TRUE,"components"))</f>
      </c>
      <c r="N49" s="18"/>
      <c r="P49" s="18"/>
      <c r="Q49" s="1">
        <f>SUM(I49+K49+M49+O49)</f>
        <v>0</v>
      </c>
      <c r="R49" s="2"/>
    </row>
    <row r="50" spans="1:18" s="1" customFormat="1" ht="12">
      <c r="A50" s="24" t="str">
        <f>Spells!A49</f>
        <v>Girdle Of Karana (55)</v>
      </c>
      <c r="B50" s="25">
        <f>IF(H50=Q50,"YES","")</f>
      </c>
      <c r="C50" s="25">
        <f>IF(B50="YES",MIN(J50,L50,N50,P50),"")</f>
      </c>
      <c r="D50" s="1">
        <f>IF(ISTEXT(Spells!B49),1,0)</f>
        <v>1</v>
      </c>
      <c r="E50" s="1">
        <f>IF(ISTEXT(Spells!C49),1,0)</f>
        <v>1</v>
      </c>
      <c r="F50" s="1">
        <f>IF(ISTEXT(Spells!D49),1,0)</f>
        <v>0</v>
      </c>
      <c r="G50" s="1">
        <f>IF(ISTEXT(Spells!E49),1,0)</f>
        <v>0</v>
      </c>
      <c r="H50" s="1">
        <f>SUM(D50:G50)</f>
        <v>2</v>
      </c>
      <c r="I50" s="1">
        <f ca="1">IF(INDIRECT(ADDRESS((MATCH(Spells!B49,Components!$A$1:$A$173,0)),2,1,TRUE,"components"))&gt;0,1,0)</f>
        <v>0</v>
      </c>
      <c r="J50" s="18">
        <f ca="1">INDIRECT(ADDRESS((MATCH(Spells!B49,Components!$A$1:$A$173,0)),2,1,TRUE,"components"))</f>
        <v>0</v>
      </c>
      <c r="K50" s="1">
        <f ca="1">IF(INDIRECT(ADDRESS((MATCH(Spells!C49,Components!$A$1:$A$173,0)),2,1,TRUE,"components"))&gt;0,1,0)</f>
        <v>0</v>
      </c>
      <c r="L50" s="18">
        <f ca="1">INDIRECT(ADDRESS((MATCH(Spells!C49,Components!$A$1:$A$173,0)),2,1,TRUE,"components"))</f>
      </c>
      <c r="N50" s="18"/>
      <c r="P50" s="18"/>
      <c r="Q50" s="1">
        <f>SUM(I50+K50+M50+O50)</f>
        <v>0</v>
      </c>
      <c r="R50" s="2"/>
    </row>
    <row r="51" spans="1:18" s="1" customFormat="1" ht="12">
      <c r="A51" s="24" t="str">
        <f>Spells!A50</f>
        <v>Nature Walker's Behest (55)</v>
      </c>
      <c r="B51" s="25">
        <f>IF(H51=Q51,"YES","")</f>
      </c>
      <c r="C51" s="25">
        <f>IF(B51="YES",MIN(J51,L51,N51,P51),"")</f>
      </c>
      <c r="D51" s="1">
        <f>IF(ISTEXT(Spells!B50),1,0)</f>
        <v>1</v>
      </c>
      <c r="E51" s="1">
        <f>IF(ISTEXT(Spells!C50),1,0)</f>
        <v>1</v>
      </c>
      <c r="F51" s="1">
        <f>IF(ISTEXT(Spells!D50),1,0)</f>
        <v>0</v>
      </c>
      <c r="G51" s="1">
        <f>IF(ISTEXT(Spells!E50),1,0)</f>
        <v>0</v>
      </c>
      <c r="H51" s="1">
        <f>SUM(D51:G51)</f>
        <v>2</v>
      </c>
      <c r="I51" s="1">
        <f ca="1">IF(INDIRECT(ADDRESS((MATCH(Spells!B50,Components!$A$1:$A$173,0)),2,1,TRUE,"components"))&gt;0,1,0)</f>
        <v>0</v>
      </c>
      <c r="J51" s="18">
        <f ca="1">INDIRECT(ADDRESS((MATCH(Spells!B50,Components!$A$1:$A$173,0)),2,1,TRUE,"components"))</f>
        <v>0</v>
      </c>
      <c r="K51" s="1">
        <f ca="1">IF(INDIRECT(ADDRESS((MATCH(Spells!C50,Components!$A$1:$A$173,0)),2,1,TRUE,"components"))&gt;0,1,0)</f>
        <v>0</v>
      </c>
      <c r="L51" s="18">
        <f ca="1">INDIRECT(ADDRESS((MATCH(Spells!C50,Components!$A$1:$A$173,0)),2,1,TRUE,"components"))</f>
        <v>0</v>
      </c>
      <c r="N51" s="18"/>
      <c r="P51" s="18"/>
      <c r="Q51" s="1">
        <f>SUM(I51+K51+M51+O51)</f>
        <v>0</v>
      </c>
      <c r="R51" s="2"/>
    </row>
    <row r="52" spans="1:18" s="1" customFormat="1" ht="12">
      <c r="A52" s="24" t="str">
        <f>Spells!A51</f>
        <v>Tunare's Request (55)</v>
      </c>
      <c r="B52" s="25">
        <f>IF(H52=Q52,"YES","")</f>
      </c>
      <c r="C52" s="25">
        <f>IF(B52="YES",MIN(J52,L52,N52,P52),"")</f>
      </c>
      <c r="D52" s="1">
        <f>IF(ISTEXT(Spells!B51),1,0)</f>
        <v>1</v>
      </c>
      <c r="E52" s="1">
        <f>IF(ISTEXT(Spells!C51),1,0)</f>
        <v>1</v>
      </c>
      <c r="F52" s="1">
        <f>IF(ISTEXT(Spells!D51),1,0)</f>
        <v>0</v>
      </c>
      <c r="G52" s="1">
        <f>IF(ISTEXT(Spells!E51),1,0)</f>
        <v>0</v>
      </c>
      <c r="H52" s="1">
        <f>SUM(D52:G52)</f>
        <v>2</v>
      </c>
      <c r="I52" s="1">
        <f ca="1">IF(INDIRECT(ADDRESS((MATCH(Spells!B51,Components!$A$1:$A$173,0)),2,1,TRUE,"components"))&gt;0,1,0)</f>
        <v>0</v>
      </c>
      <c r="J52" s="18">
        <f ca="1">INDIRECT(ADDRESS((MATCH(Spells!B51,Components!$A$1:$A$173,0)),2,1,TRUE,"components"))</f>
        <v>0</v>
      </c>
      <c r="K52" s="1">
        <f ca="1">IF(INDIRECT(ADDRESS((MATCH(Spells!C51,Components!$A$1:$A$173,0)),2,1,TRUE,"components"))&gt;0,1,0)</f>
        <v>0</v>
      </c>
      <c r="L52" s="18">
        <f ca="1">INDIRECT(ADDRESS((MATCH(Spells!C51,Components!$A$1:$A$173,0)),2,1,TRUE,"components"))</f>
        <v>0</v>
      </c>
      <c r="N52" s="18"/>
      <c r="P52" s="18"/>
      <c r="Q52" s="1">
        <f>SUM(I52+K52+M52+O52)</f>
        <v>0</v>
      </c>
      <c r="R52" s="2"/>
    </row>
    <row r="53" spans="1:18" s="1" customFormat="1" ht="12">
      <c r="A53" s="24" t="str">
        <f>Spells!A52</f>
        <v>Breath Of Karana (56)</v>
      </c>
      <c r="B53" s="25">
        <f>IF(H53=Q53,"YES","")</f>
      </c>
      <c r="C53" s="25">
        <f>IF(B53="YES",MIN(J53,L53,N53,P53),"")</f>
      </c>
      <c r="D53" s="1">
        <f>IF(ISTEXT(Spells!B52),1,0)</f>
        <v>1</v>
      </c>
      <c r="E53" s="1">
        <f>IF(ISTEXT(Spells!C52),1,0)</f>
        <v>1</v>
      </c>
      <c r="F53" s="1">
        <f>IF(ISTEXT(Spells!D52),1,0)</f>
        <v>1</v>
      </c>
      <c r="G53" s="1">
        <f>IF(ISTEXT(Spells!E52),1,0)</f>
        <v>0</v>
      </c>
      <c r="H53" s="1">
        <f>SUM(D53:G53)</f>
        <v>3</v>
      </c>
      <c r="I53" s="1">
        <f ca="1">IF(INDIRECT(ADDRESS((MATCH(Spells!B52,Components!$A$1:$A$173,0)),2,1,TRUE,"components"))&gt;0,1,0)</f>
        <v>0</v>
      </c>
      <c r="J53" s="18">
        <f ca="1">INDIRECT(ADDRESS((MATCH(Spells!B52,Components!$A$1:$A$173,0)),2,1,TRUE,"components"))</f>
      </c>
      <c r="K53" s="1">
        <f ca="1">IF(INDIRECT(ADDRESS((MATCH(Spells!C52,Components!$A$1:$A$173,0)),2,1,TRUE,"components"))&gt;0,1,0)</f>
        <v>0</v>
      </c>
      <c r="L53" s="18">
        <f ca="1">INDIRECT(ADDRESS((MATCH(Spells!C52,Components!$A$1:$A$173,0)),2,1,TRUE,"components"))</f>
        <v>0</v>
      </c>
      <c r="M53" s="1">
        <f ca="1">IF(INDIRECT(ADDRESS((MATCH(Spells!D52,Components!$A$1:$A$173,0)),2,1,TRUE,"components"))&gt;0,1,0)</f>
        <v>0</v>
      </c>
      <c r="N53" s="18">
        <f ca="1">INDIRECT(ADDRESS((MATCH(Spells!D52,Components!$A$1:$A$173,0)),2,1,TRUE,"components"))</f>
        <v>0</v>
      </c>
      <c r="P53" s="18"/>
      <c r="Q53" s="1">
        <f>SUM(I53+K53+M53+O53)</f>
        <v>0</v>
      </c>
      <c r="R53" s="2"/>
    </row>
    <row r="54" spans="1:18" s="1" customFormat="1" ht="12">
      <c r="A54" s="24" t="str">
        <f>Spells!A53</f>
        <v>Ro's Smoldering Disjunction (56)</v>
      </c>
      <c r="B54" s="25">
        <f>IF(H54=Q54,"YES","")</f>
      </c>
      <c r="C54" s="25">
        <f>IF(B54="YES",MIN(J54,L54,N54,P54),"")</f>
      </c>
      <c r="D54" s="1">
        <f>IF(ISTEXT(Spells!B53),1,0)</f>
        <v>1</v>
      </c>
      <c r="E54" s="1">
        <f>IF(ISTEXT(Spells!C53),1,0)</f>
        <v>1</v>
      </c>
      <c r="F54" s="1">
        <f>IF(ISTEXT(Spells!D53),1,0)</f>
        <v>1</v>
      </c>
      <c r="G54" s="1">
        <f>IF(ISTEXT(Spells!E53),1,0)</f>
        <v>0</v>
      </c>
      <c r="H54" s="1">
        <f>SUM(D54:G54)</f>
        <v>3</v>
      </c>
      <c r="I54" s="1">
        <f ca="1">IF(INDIRECT(ADDRESS((MATCH(Spells!B53,Components!$A$1:$A$173,0)),2,1,TRUE,"components"))&gt;0,1,0)</f>
        <v>0</v>
      </c>
      <c r="J54" s="18">
        <f ca="1">INDIRECT(ADDRESS((MATCH(Spells!B53,Components!$A$1:$A$173,0)),2,1,TRUE,"components"))</f>
        <v>0</v>
      </c>
      <c r="K54" s="1">
        <f ca="1">IF(INDIRECT(ADDRESS((MATCH(Spells!C53,Components!$A$1:$A$173,0)),2,1,TRUE,"components"))&gt;0,1,0)</f>
        <v>0</v>
      </c>
      <c r="L54" s="18">
        <f ca="1">INDIRECT(ADDRESS((MATCH(Spells!C53,Components!$A$1:$A$173,0)),2,1,TRUE,"components"))</f>
        <v>0</v>
      </c>
      <c r="M54" s="1">
        <f ca="1">IF(INDIRECT(ADDRESS((MATCH(Spells!D53,Components!$A$1:$A$173,0)),2,1,TRUE,"components"))&gt;0,1,0)</f>
        <v>0</v>
      </c>
      <c r="N54" s="18">
        <f ca="1">INDIRECT(ADDRESS((MATCH(Spells!D53,Components!$A$1:$A$173,0)),2,1,TRUE,"components"))</f>
        <v>0</v>
      </c>
      <c r="P54" s="18"/>
      <c r="Q54" s="1">
        <f>SUM(I54+K54+M54+O54)</f>
        <v>0</v>
      </c>
      <c r="R54" s="2"/>
    </row>
    <row r="55" spans="1:18" s="1" customFormat="1" ht="12">
      <c r="A55" s="24" t="str">
        <f>Spells!A54</f>
        <v>Wake Of Karana (56)</v>
      </c>
      <c r="B55" s="25">
        <f>IF(H55=Q55,"YES","")</f>
      </c>
      <c r="C55" s="25">
        <f>IF(B55="YES",MIN(J55,L55,N55,P55),"")</f>
      </c>
      <c r="D55" s="1">
        <f>IF(ISTEXT(Spells!B54),1,0)</f>
        <v>1</v>
      </c>
      <c r="E55" s="1">
        <f>IF(ISTEXT(Spells!C54),1,0)</f>
        <v>1</v>
      </c>
      <c r="F55" s="1">
        <f>IF(ISTEXT(Spells!D54),1,0)</f>
        <v>1</v>
      </c>
      <c r="G55" s="1">
        <f>IF(ISTEXT(Spells!E54),1,0)</f>
        <v>0</v>
      </c>
      <c r="H55" s="1">
        <f>SUM(D55:G55)</f>
        <v>3</v>
      </c>
      <c r="I55" s="1">
        <f ca="1">IF(INDIRECT(ADDRESS((MATCH(Spells!B54,Components!$A$1:$A$173,0)),2,1,TRUE,"components"))&gt;0,1,0)</f>
        <v>0</v>
      </c>
      <c r="J55" s="18">
        <f ca="1">INDIRECT(ADDRESS((MATCH(Spells!B54,Components!$A$1:$A$173,0)),2,1,TRUE,"components"))</f>
        <v>0</v>
      </c>
      <c r="K55" s="1">
        <f ca="1">IF(INDIRECT(ADDRESS((MATCH(Spells!C54,Components!$A$1:$A$173,0)),2,1,TRUE,"components"))&gt;0,1,0)</f>
        <v>0</v>
      </c>
      <c r="L55" s="18">
        <f ca="1">INDIRECT(ADDRESS((MATCH(Spells!C54,Components!$A$1:$A$173,0)),2,1,TRUE,"components"))</f>
        <v>0</v>
      </c>
      <c r="M55" s="1">
        <f ca="1">IF(INDIRECT(ADDRESS((MATCH(Spells!D54,Components!$A$1:$A$173,0)),2,1,TRUE,"components"))&gt;0,1,0)</f>
        <v>0</v>
      </c>
      <c r="N55" s="18">
        <f ca="1">INDIRECT(ADDRESS((MATCH(Spells!D54,Components!$A$1:$A$173,0)),2,1,TRUE,"components"))</f>
        <v>0</v>
      </c>
      <c r="P55" s="18"/>
      <c r="Q55" s="1">
        <f>SUM(I55+K55+M55+O55)</f>
        <v>0</v>
      </c>
      <c r="R55" s="2"/>
    </row>
    <row r="56" spans="1:18" s="1" customFormat="1" ht="12">
      <c r="A56" s="24" t="str">
        <f>Spells!A55</f>
        <v>Bonds Of Tunare (57)</v>
      </c>
      <c r="B56" s="25">
        <f>IF(H56=Q56,"YES","")</f>
      </c>
      <c r="C56" s="25">
        <f>IF(B56="YES",MIN(J56,L56,N56,P56),"")</f>
      </c>
      <c r="D56" s="1">
        <f>IF(ISTEXT(Spells!B55),1,0)</f>
        <v>1</v>
      </c>
      <c r="E56" s="1">
        <f>IF(ISTEXT(Spells!C55),1,0)</f>
        <v>1</v>
      </c>
      <c r="F56" s="1">
        <f>IF(ISTEXT(Spells!D55),1,0)</f>
        <v>1</v>
      </c>
      <c r="G56" s="1">
        <f>IF(ISTEXT(Spells!E55),1,0)</f>
        <v>0</v>
      </c>
      <c r="H56" s="1">
        <f>SUM(D56:G56)</f>
        <v>3</v>
      </c>
      <c r="I56" s="1">
        <f ca="1">IF(INDIRECT(ADDRESS((MATCH(Spells!B55,Components!$A$1:$A$173,0)),2,1,TRUE,"components"))&gt;0,1,0)</f>
        <v>0</v>
      </c>
      <c r="J56" s="18">
        <f ca="1">INDIRECT(ADDRESS((MATCH(Spells!B55,Components!$A$1:$A$173,0)),2,1,TRUE,"components"))</f>
        <v>0</v>
      </c>
      <c r="K56" s="1">
        <f ca="1">IF(INDIRECT(ADDRESS((MATCH(Spells!C55,Components!$A$1:$A$173,0)),2,1,TRUE,"components"))&gt;0,1,0)</f>
        <v>0</v>
      </c>
      <c r="L56" s="18">
        <f ca="1">INDIRECT(ADDRESS((MATCH(Spells!C55,Components!$A$1:$A$173,0)),2,1,TRUE,"components"))</f>
      </c>
      <c r="M56" s="1">
        <f ca="1">IF(INDIRECT(ADDRESS((MATCH(Spells!D55,Components!$A$1:$A$173,0)),2,1,TRUE,"components"))&gt;0,1,0)</f>
        <v>0</v>
      </c>
      <c r="N56" s="18">
        <f ca="1">INDIRECT(ADDRESS((MATCH(Spells!D55,Components!$A$1:$A$173,0)),2,1,TRUE,"components"))</f>
      </c>
      <c r="P56" s="18"/>
      <c r="Q56" s="1">
        <f>SUM(I56+K56+M56+O56)</f>
        <v>0</v>
      </c>
      <c r="R56" s="2"/>
    </row>
    <row r="57" spans="1:18" s="1" customFormat="1" ht="12">
      <c r="A57" s="24" t="str">
        <f>Spells!A56</f>
        <v>Frost (57)</v>
      </c>
      <c r="B57" s="25">
        <f>IF(H57=Q57,"YES","")</f>
      </c>
      <c r="C57" s="25">
        <f>IF(B57="YES",MIN(J57,L57,N57,P57),"")</f>
      </c>
      <c r="D57" s="1">
        <f>IF(ISTEXT(Spells!B56),1,0)</f>
        <v>1</v>
      </c>
      <c r="E57" s="1">
        <f>IF(ISTEXT(Spells!C56),1,0)</f>
        <v>1</v>
      </c>
      <c r="F57" s="1">
        <f>IF(ISTEXT(Spells!D56),1,0)</f>
        <v>1</v>
      </c>
      <c r="G57" s="1">
        <f>IF(ISTEXT(Spells!E56),1,0)</f>
        <v>0</v>
      </c>
      <c r="H57" s="1">
        <f>SUM(D57:G57)</f>
        <v>3</v>
      </c>
      <c r="I57" s="1">
        <f ca="1">IF(INDIRECT(ADDRESS((MATCH(Spells!B56,Components!$A$1:$A$173,0)),2,1,TRUE,"components"))&gt;0,1,0)</f>
        <v>0</v>
      </c>
      <c r="J57" s="18">
        <f ca="1">INDIRECT(ADDRESS((MATCH(Spells!B56,Components!$A$1:$A$173,0)),2,1,TRUE,"components"))</f>
        <v>0</v>
      </c>
      <c r="K57" s="1">
        <f ca="1">IF(INDIRECT(ADDRESS((MATCH(Spells!C56,Components!$A$1:$A$173,0)),2,1,TRUE,"components"))&gt;0,1,0)</f>
        <v>0</v>
      </c>
      <c r="L57" s="18">
        <f ca="1">INDIRECT(ADDRESS((MATCH(Spells!C56,Components!$A$1:$A$173,0)),2,1,TRUE,"components"))</f>
        <v>0</v>
      </c>
      <c r="M57" s="1">
        <f ca="1">IF(INDIRECT(ADDRESS((MATCH(Spells!D56,Components!$A$1:$A$173,0)),2,1,TRUE,"components"))&gt;0,1,0)</f>
        <v>0</v>
      </c>
      <c r="N57" s="18">
        <f ca="1">INDIRECT(ADDRESS((MATCH(Spells!D56,Components!$A$1:$A$173,0)),2,1,TRUE,"components"))</f>
        <v>0</v>
      </c>
      <c r="P57" s="18"/>
      <c r="Q57" s="1">
        <f>SUM(I57+K57+M57+O57)</f>
        <v>0</v>
      </c>
      <c r="R57" s="2"/>
    </row>
    <row r="58" spans="1:18" s="1" customFormat="1" ht="12">
      <c r="A58" s="24" t="str">
        <f>Spells!A57</f>
        <v>Succor (57)</v>
      </c>
      <c r="B58" s="25">
        <f>IF(H58=Q58,"YES","")</f>
      </c>
      <c r="C58" s="25">
        <f>IF(B58="YES",MIN(J58,L58,N58,P58),"")</f>
      </c>
      <c r="D58" s="1">
        <f>IF(ISTEXT(Spells!B57),1,0)</f>
        <v>1</v>
      </c>
      <c r="E58" s="1">
        <f>IF(ISTEXT(Spells!C57),1,0)</f>
        <v>1</v>
      </c>
      <c r="F58" s="1">
        <f>IF(ISTEXT(Spells!D57),1,0)</f>
        <v>1</v>
      </c>
      <c r="G58" s="1">
        <f>IF(ISTEXT(Spells!E57),1,0)</f>
        <v>0</v>
      </c>
      <c r="H58" s="1">
        <f>SUM(D58:G58)</f>
        <v>3</v>
      </c>
      <c r="I58" s="1">
        <f ca="1">IF(INDIRECT(ADDRESS((MATCH(Spells!B57,Components!$A$1:$A$173,0)),2,1,TRUE,"components"))&gt;0,1,0)</f>
        <v>0</v>
      </c>
      <c r="J58" s="18">
        <f ca="1">INDIRECT(ADDRESS((MATCH(Spells!B57,Components!$A$1:$A$173,0)),2,1,TRUE,"components"))</f>
        <v>0</v>
      </c>
      <c r="K58" s="1">
        <f ca="1">IF(INDIRECT(ADDRESS((MATCH(Spells!C57,Components!$A$1:$A$173,0)),2,1,TRUE,"components"))&gt;0,1,0)</f>
        <v>0</v>
      </c>
      <c r="L58" s="18">
        <f ca="1">INDIRECT(ADDRESS((MATCH(Spells!C57,Components!$A$1:$A$173,0)),2,1,TRUE,"components"))</f>
        <v>0</v>
      </c>
      <c r="M58" s="1">
        <f ca="1">IF(INDIRECT(ADDRESS((MATCH(Spells!D57,Components!$A$1:$A$173,0)),2,1,TRUE,"components"))&gt;0,1,0)</f>
        <v>0</v>
      </c>
      <c r="N58" s="18">
        <f ca="1">INDIRECT(ADDRESS((MATCH(Spells!D57,Components!$A$1:$A$173,0)),2,1,TRUE,"components"))</f>
      </c>
      <c r="P58" s="18"/>
      <c r="Q58" s="1">
        <f>SUM(I58+K58+M58+O58)</f>
        <v>0</v>
      </c>
      <c r="R58" s="2"/>
    </row>
    <row r="59" spans="1:18" s="1" customFormat="1" ht="12">
      <c r="A59" s="24" t="str">
        <f>Spells!A58</f>
        <v>Circle Of Seasons (58)</v>
      </c>
      <c r="B59" s="25">
        <f>IF(H59=Q59,"YES","")</f>
      </c>
      <c r="C59" s="25">
        <f>IF(B59="YES",MIN(J59,L59,N59,P59),"")</f>
      </c>
      <c r="D59" s="1">
        <f>IF(ISTEXT(Spells!B58),1,0)</f>
        <v>1</v>
      </c>
      <c r="E59" s="1">
        <f>IF(ISTEXT(Spells!C58),1,0)</f>
        <v>1</v>
      </c>
      <c r="F59" s="1">
        <f>IF(ISTEXT(Spells!D58),1,0)</f>
        <v>1</v>
      </c>
      <c r="G59" s="1">
        <f>IF(ISTEXT(Spells!E58),1,0)</f>
        <v>0</v>
      </c>
      <c r="H59" s="1">
        <f>SUM(D59:G59)</f>
        <v>3</v>
      </c>
      <c r="I59" s="1">
        <f ca="1">IF(INDIRECT(ADDRESS((MATCH(Spells!B58,Components!$A$1:$A$173,0)),2,1,TRUE,"components"))&gt;0,1,0)</f>
        <v>0</v>
      </c>
      <c r="J59" s="18">
        <f ca="1">INDIRECT(ADDRESS((MATCH(Spells!B58,Components!$A$1:$A$173,0)),2,1,TRUE,"components"))</f>
        <v>0</v>
      </c>
      <c r="K59" s="1">
        <f ca="1">IF(INDIRECT(ADDRESS((MATCH(Spells!C58,Components!$A$1:$A$173,0)),2,1,TRUE,"components"))&gt;0,1,0)</f>
        <v>0</v>
      </c>
      <c r="L59" s="18">
        <f ca="1">INDIRECT(ADDRESS((MATCH(Spells!C58,Components!$A$1:$A$173,0)),2,1,TRUE,"components"))</f>
        <v>0</v>
      </c>
      <c r="M59" s="1">
        <f ca="1">IF(INDIRECT(ADDRESS((MATCH(Spells!D58,Components!$A$1:$A$173,0)),2,1,TRUE,"components"))&gt;0,1,0)</f>
        <v>0</v>
      </c>
      <c r="N59" s="18">
        <f ca="1">INDIRECT(ADDRESS((MATCH(Spells!D58,Components!$A$1:$A$173,0)),2,1,TRUE,"components"))</f>
        <v>0</v>
      </c>
      <c r="P59" s="18"/>
      <c r="Q59" s="1">
        <f>SUM(I59+K59+M59+O59)</f>
        <v>0</v>
      </c>
      <c r="R59" s="2"/>
    </row>
    <row r="60" spans="1:18" s="1" customFormat="1" ht="12">
      <c r="A60" s="24" t="str">
        <f>Spells!A59</f>
        <v>Fist Of Karana (58)</v>
      </c>
      <c r="B60" s="25">
        <f>IF(H60=Q60,"YES","")</f>
      </c>
      <c r="C60" s="25">
        <f>IF(B60="YES",MIN(J60,L60,N60,P60),"")</f>
      </c>
      <c r="D60" s="1">
        <f>IF(ISTEXT(Spells!B59),1,0)</f>
        <v>1</v>
      </c>
      <c r="E60" s="1">
        <f>IF(ISTEXT(Spells!C59),1,0)</f>
        <v>1</v>
      </c>
      <c r="F60" s="1">
        <f>IF(ISTEXT(Spells!D59),1,0)</f>
        <v>1</v>
      </c>
      <c r="G60" s="1">
        <f>IF(ISTEXT(Spells!E59),1,0)</f>
        <v>0</v>
      </c>
      <c r="H60" s="1">
        <f>SUM(D60:G60)</f>
        <v>3</v>
      </c>
      <c r="I60" s="1">
        <f ca="1">IF(INDIRECT(ADDRESS((MATCH(Spells!B59,Components!$A$1:$A$173,0)),2,1,TRUE,"components"))&gt;0,1,0)</f>
        <v>0</v>
      </c>
      <c r="J60" s="18">
        <f ca="1">INDIRECT(ADDRESS((MATCH(Spells!B59,Components!$A$1:$A$173,0)),2,1,TRUE,"components"))</f>
        <v>0</v>
      </c>
      <c r="K60" s="1">
        <f ca="1">IF(INDIRECT(ADDRESS((MATCH(Spells!C59,Components!$A$1:$A$173,0)),2,1,TRUE,"components"))&gt;0,1,0)</f>
        <v>0</v>
      </c>
      <c r="L60" s="18">
        <f ca="1">INDIRECT(ADDRESS((MATCH(Spells!C59,Components!$A$1:$A$173,0)),2,1,TRUE,"components"))</f>
        <v>0</v>
      </c>
      <c r="M60" s="1">
        <f ca="1">IF(INDIRECT(ADDRESS((MATCH(Spells!D59,Components!$A$1:$A$173,0)),2,1,TRUE,"components"))&gt;0,1,0)</f>
        <v>0</v>
      </c>
      <c r="N60" s="18">
        <f ca="1">INDIRECT(ADDRESS((MATCH(Spells!D59,Components!$A$1:$A$173,0)),2,1,TRUE,"components"))</f>
        <v>0</v>
      </c>
      <c r="P60" s="18"/>
      <c r="Q60" s="1">
        <f>SUM(I60+K60+M60+O60)</f>
        <v>0</v>
      </c>
      <c r="R60" s="2"/>
    </row>
    <row r="61" spans="1:18" s="1" customFormat="1" ht="12">
      <c r="A61" s="24" t="str">
        <f>Spells!A60</f>
        <v>Regrowth Of The Grove (58)</v>
      </c>
      <c r="B61" s="25">
        <f>IF(H61=Q61,"YES","")</f>
      </c>
      <c r="C61" s="25">
        <f>IF(B61="YES",MIN(J61,L61,N61,P61),"")</f>
      </c>
      <c r="D61" s="1">
        <f>IF(ISTEXT(Spells!B60),1,0)</f>
        <v>1</v>
      </c>
      <c r="E61" s="1">
        <f>IF(ISTEXT(Spells!C60),1,0)</f>
        <v>1</v>
      </c>
      <c r="F61" s="1">
        <f>IF(ISTEXT(Spells!D60),1,0)</f>
        <v>1</v>
      </c>
      <c r="G61" s="1">
        <f>IF(ISTEXT(Spells!E60),1,0)</f>
        <v>0</v>
      </c>
      <c r="H61" s="1">
        <f>SUM(D61:G61)</f>
        <v>3</v>
      </c>
      <c r="I61" s="1">
        <f ca="1">IF(INDIRECT(ADDRESS((MATCH(Spells!B60,Components!$A$1:$A$173,0)),2,1,TRUE,"components"))&gt;0,1,0)</f>
        <v>0</v>
      </c>
      <c r="J61" s="18">
        <f ca="1">INDIRECT(ADDRESS((MATCH(Spells!B60,Components!$A$1:$A$173,0)),2,1,TRUE,"components"))</f>
      </c>
      <c r="K61" s="1">
        <f ca="1">IF(INDIRECT(ADDRESS((MATCH(Spells!C60,Components!$A$1:$A$173,0)),2,1,TRUE,"components"))&gt;0,1,0)</f>
        <v>0</v>
      </c>
      <c r="L61" s="18">
        <f ca="1">INDIRECT(ADDRESS((MATCH(Spells!C60,Components!$A$1:$A$173,0)),2,1,TRUE,"components"))</f>
        <v>0</v>
      </c>
      <c r="M61" s="1">
        <f ca="1">IF(INDIRECT(ADDRESS((MATCH(Spells!D60,Components!$A$1:$A$173,0)),2,1,TRUE,"components"))&gt;0,1,0)</f>
        <v>0</v>
      </c>
      <c r="N61" s="18">
        <f ca="1">INDIRECT(ADDRESS((MATCH(Spells!D60,Components!$A$1:$A$173,0)),2,1,TRUE,"components"))</f>
        <v>0</v>
      </c>
      <c r="P61" s="18"/>
      <c r="Q61" s="1">
        <f>SUM(I61+K61+M61+O61)</f>
        <v>0</v>
      </c>
      <c r="R61" s="2"/>
    </row>
    <row r="62" spans="1:18" s="1" customFormat="1" ht="12">
      <c r="A62" s="24" t="str">
        <f>Spells!A61</f>
        <v>Legacy Of Thorn (59)</v>
      </c>
      <c r="B62" s="25">
        <f>IF(H62=Q62,"YES","")</f>
      </c>
      <c r="C62" s="25">
        <f>IF(B62="YES",MIN(J62,L62,N62,P62),"")</f>
      </c>
      <c r="D62" s="1">
        <f>IF(ISTEXT(Spells!B61),1,0)</f>
        <v>1</v>
      </c>
      <c r="E62" s="1">
        <f>IF(ISTEXT(Spells!C61),1,0)</f>
        <v>1</v>
      </c>
      <c r="F62" s="1">
        <f>IF(ISTEXT(Spells!D61),1,0)</f>
        <v>1</v>
      </c>
      <c r="G62" s="1">
        <f>IF(ISTEXT(Spells!E61),1,0)</f>
        <v>0</v>
      </c>
      <c r="H62" s="1">
        <f>SUM(D62:G62)</f>
        <v>3</v>
      </c>
      <c r="I62" s="1">
        <f ca="1">IF(INDIRECT(ADDRESS((MATCH(Spells!B61,Components!$A$1:$A$173,0)),2,1,TRUE,"components"))&gt;0,1,0)</f>
        <v>0</v>
      </c>
      <c r="J62" s="18">
        <f ca="1">INDIRECT(ADDRESS((MATCH(Spells!B61,Components!$A$1:$A$173,0)),2,1,TRUE,"components"))</f>
      </c>
      <c r="K62" s="1">
        <f ca="1">IF(INDIRECT(ADDRESS((MATCH(Spells!C61,Components!$A$1:$A$173,0)),2,1,TRUE,"components"))&gt;0,1,0)</f>
        <v>0</v>
      </c>
      <c r="L62" s="18">
        <f ca="1">INDIRECT(ADDRESS((MATCH(Spells!C61,Components!$A$1:$A$173,0)),2,1,TRUE,"components"))</f>
      </c>
      <c r="M62" s="1">
        <f ca="1">IF(INDIRECT(ADDRESS((MATCH(Spells!D61,Components!$A$1:$A$173,0)),2,1,TRUE,"components"))&gt;0,1,0)</f>
        <v>0</v>
      </c>
      <c r="N62" s="18">
        <f ca="1">INDIRECT(ADDRESS((MATCH(Spells!D61,Components!$A$1:$A$173,0)),2,1,TRUE,"components"))</f>
      </c>
      <c r="P62" s="18"/>
      <c r="Q62" s="1">
        <f>SUM(I62+K62+M62+O62)</f>
        <v>0</v>
      </c>
      <c r="R62" s="2"/>
    </row>
    <row r="63" spans="1:18" s="1" customFormat="1" ht="12">
      <c r="A63" s="24" t="str">
        <f>Spells!A62</f>
        <v>Spirit Of Oak (59)</v>
      </c>
      <c r="B63" s="25">
        <f>IF(H63=Q63,"YES","")</f>
      </c>
      <c r="C63" s="25">
        <f>IF(B63="YES",MIN(J63,L63,N63,P63),"")</f>
      </c>
      <c r="D63" s="1">
        <f>IF(ISTEXT(Spells!B62),1,0)</f>
        <v>1</v>
      </c>
      <c r="E63" s="1">
        <f>IF(ISTEXT(Spells!C62),1,0)</f>
        <v>1</v>
      </c>
      <c r="F63" s="1">
        <f>IF(ISTEXT(Spells!D62),1,0)</f>
        <v>1</v>
      </c>
      <c r="G63" s="1">
        <f>IF(ISTEXT(Spells!E62),1,0)</f>
        <v>0</v>
      </c>
      <c r="H63" s="1">
        <f>SUM(D63:G63)</f>
        <v>3</v>
      </c>
      <c r="I63" s="1">
        <f ca="1">IF(INDIRECT(ADDRESS((MATCH(Spells!B62,Components!$A$1:$A$173,0)),2,1,TRUE,"components"))&gt;0,1,0)</f>
        <v>0</v>
      </c>
      <c r="J63" s="18">
        <f ca="1">INDIRECT(ADDRESS((MATCH(Spells!B62,Components!$A$1:$A$173,0)),2,1,TRUE,"components"))</f>
        <v>0</v>
      </c>
      <c r="K63" s="1">
        <f ca="1">IF(INDIRECT(ADDRESS((MATCH(Spells!C62,Components!$A$1:$A$173,0)),2,1,TRUE,"components"))&gt;0,1,0)</f>
        <v>0</v>
      </c>
      <c r="L63" s="18">
        <f ca="1">INDIRECT(ADDRESS((MATCH(Spells!C62,Components!$A$1:$A$173,0)),2,1,TRUE,"components"))</f>
      </c>
      <c r="M63" s="1">
        <f ca="1">IF(INDIRECT(ADDRESS((MATCH(Spells!D62,Components!$A$1:$A$173,0)),2,1,TRUE,"components"))&gt;0,1,0)</f>
        <v>0</v>
      </c>
      <c r="N63" s="18">
        <f ca="1">INDIRECT(ADDRESS((MATCH(Spells!D62,Components!$A$1:$A$173,0)),2,1,TRUE,"components"))</f>
      </c>
      <c r="P63" s="18"/>
      <c r="Q63" s="1">
        <f>SUM(I63+K63+M63+O63)</f>
        <v>0</v>
      </c>
      <c r="R63" s="2"/>
    </row>
    <row r="64" spans="1:18" s="1" customFormat="1" ht="12">
      <c r="A64" s="24" t="str">
        <f>Spells!A63</f>
        <v>Banishment (60)</v>
      </c>
      <c r="B64" s="25">
        <f>IF(H64=Q64,"YES","")</f>
      </c>
      <c r="C64" s="25">
        <f>IF(B64="YES",MIN(J64,L64,N64,P64),"")</f>
      </c>
      <c r="D64" s="1">
        <f>IF(ISTEXT(Spells!B63),1,0)</f>
        <v>1</v>
      </c>
      <c r="E64" s="1">
        <f>IF(ISTEXT(Spells!C63),1,0)</f>
        <v>1</v>
      </c>
      <c r="F64" s="1">
        <f>IF(ISTEXT(Spells!D63),1,0)</f>
        <v>1</v>
      </c>
      <c r="G64" s="1">
        <f>IF(ISTEXT(Spells!E63),1,0)</f>
        <v>0</v>
      </c>
      <c r="H64" s="1">
        <f>SUM(D64:G64)</f>
        <v>3</v>
      </c>
      <c r="I64" s="1">
        <f ca="1">IF(INDIRECT(ADDRESS((MATCH(Spells!B63,Components!$A$1:$A$173,0)),2,1,TRUE,"components"))&gt;0,1,0)</f>
        <v>0</v>
      </c>
      <c r="J64" s="18">
        <f ca="1">INDIRECT(ADDRESS((MATCH(Spells!B63,Components!$A$1:$A$173,0)),2,1,TRUE,"components"))</f>
      </c>
      <c r="K64" s="1">
        <f ca="1">IF(INDIRECT(ADDRESS((MATCH(Spells!C63,Components!$A$1:$A$173,0)),2,1,TRUE,"components"))&gt;0,1,0)</f>
        <v>0</v>
      </c>
      <c r="L64" s="18">
        <f ca="1">INDIRECT(ADDRESS((MATCH(Spells!C63,Components!$A$1:$A$173,0)),2,1,TRUE,"components"))</f>
        <v>0</v>
      </c>
      <c r="M64" s="1">
        <f ca="1">IF(INDIRECT(ADDRESS((MATCH(Spells!D63,Components!$A$1:$A$173,0)),2,1,TRUE,"components"))&gt;0,1,0)</f>
        <v>0</v>
      </c>
      <c r="N64" s="18">
        <f ca="1">INDIRECT(ADDRESS((MATCH(Spells!D63,Components!$A$1:$A$173,0)),2,1,TRUE,"components"))</f>
        <v>0</v>
      </c>
      <c r="P64" s="18"/>
      <c r="Q64" s="1">
        <f>SUM(I64+K64+M64+O64)</f>
        <v>0</v>
      </c>
      <c r="R64" s="2"/>
    </row>
    <row r="65" spans="1:18" s="1" customFormat="1" ht="12">
      <c r="A65" s="24" t="str">
        <f>Spells!A64</f>
        <v>Entrapping Roots (60)</v>
      </c>
      <c r="B65" s="25">
        <f>IF(H65=Q65,"YES","")</f>
      </c>
      <c r="C65" s="25">
        <f>IF(B65="YES",MIN(J65,L65,N65,P65),"")</f>
      </c>
      <c r="D65" s="1">
        <f>IF(ISTEXT(Spells!B64),1,0)</f>
        <v>1</v>
      </c>
      <c r="E65" s="1">
        <f>IF(ISTEXT(Spells!C64),1,0)</f>
        <v>1</v>
      </c>
      <c r="F65" s="1">
        <f>IF(ISTEXT(Spells!D64),1,0)</f>
        <v>1</v>
      </c>
      <c r="G65" s="1">
        <f>IF(ISTEXT(Spells!E64),1,0)</f>
        <v>0</v>
      </c>
      <c r="H65" s="1">
        <f>SUM(D65:G65)</f>
        <v>3</v>
      </c>
      <c r="I65" s="1">
        <f ca="1">IF(INDIRECT(ADDRESS((MATCH(Spells!B64,Components!$A$1:$A$173,0)),2,1,TRUE,"components"))&gt;0,1,0)</f>
        <v>0</v>
      </c>
      <c r="J65" s="18">
        <f ca="1">INDIRECT(ADDRESS((MATCH(Spells!B64,Components!$A$1:$A$173,0)),2,1,TRUE,"components"))</f>
        <v>0</v>
      </c>
      <c r="K65" s="1">
        <f ca="1">IF(INDIRECT(ADDRESS((MATCH(Spells!C64,Components!$A$1:$A$173,0)),2,1,TRUE,"components"))&gt;0,1,0)</f>
        <v>0</v>
      </c>
      <c r="L65" s="18">
        <f ca="1">INDIRECT(ADDRESS((MATCH(Spells!C64,Components!$A$1:$A$173,0)),2,1,TRUE,"components"))</f>
        <v>0</v>
      </c>
      <c r="M65" s="1">
        <f ca="1">IF(INDIRECT(ADDRESS((MATCH(Spells!D64,Components!$A$1:$A$173,0)),2,1,TRUE,"components"))&gt;0,1,0)</f>
        <v>0</v>
      </c>
      <c r="N65" s="18">
        <f ca="1">INDIRECT(ADDRESS((MATCH(Spells!D64,Components!$A$1:$A$173,0)),2,1,TRUE,"components"))</f>
        <v>0</v>
      </c>
      <c r="P65" s="18"/>
      <c r="Q65" s="1">
        <f>SUM(I65+K65+M65+O65)</f>
        <v>0</v>
      </c>
      <c r="R65" s="2"/>
    </row>
    <row r="66" spans="1:18" s="1" customFormat="1" ht="12">
      <c r="A66" s="24" t="str">
        <f>Spells!A65</f>
        <v>Form Of The Hunter (60)</v>
      </c>
      <c r="B66" s="25">
        <f>IF(H66=Q66,"YES","")</f>
      </c>
      <c r="C66" s="25">
        <f>IF(B66="YES",MIN(J66,L66,N66,P66),"")</f>
      </c>
      <c r="D66" s="1">
        <f>IF(ISTEXT(Spells!B65),1,0)</f>
        <v>1</v>
      </c>
      <c r="E66" s="1">
        <f>IF(ISTEXT(Spells!C65),1,0)</f>
        <v>1</v>
      </c>
      <c r="F66" s="1">
        <f>IF(ISTEXT(Spells!D65),1,0)</f>
        <v>1</v>
      </c>
      <c r="G66" s="1">
        <f>IF(ISTEXT(Spells!E65),1,0)</f>
        <v>0</v>
      </c>
      <c r="H66" s="1">
        <f>SUM(D66:G66)</f>
        <v>3</v>
      </c>
      <c r="I66" s="1">
        <f ca="1">IF(INDIRECT(ADDRESS((MATCH(Spells!B65,Components!$A$1:$A$173,0)),2,1,TRUE,"components"))&gt;0,1,0)</f>
        <v>0</v>
      </c>
      <c r="J66" s="18">
        <f ca="1">INDIRECT(ADDRESS((MATCH(Spells!B65,Components!$A$1:$A$173,0)),2,1,TRUE,"components"))</f>
      </c>
      <c r="K66" s="1">
        <f ca="1">IF(INDIRECT(ADDRESS((MATCH(Spells!C65,Components!$A$1:$A$173,0)),2,1,TRUE,"components"))&gt;0,1,0)</f>
        <v>0</v>
      </c>
      <c r="L66" s="18">
        <f ca="1">INDIRECT(ADDRESS((MATCH(Spells!C65,Components!$A$1:$A$173,0)),2,1,TRUE,"components"))</f>
      </c>
      <c r="M66" s="1">
        <f ca="1">IF(INDIRECT(ADDRESS((MATCH(Spells!D65,Components!$A$1:$A$173,0)),2,1,TRUE,"components"))&gt;0,1,0)</f>
        <v>0</v>
      </c>
      <c r="N66" s="18">
        <f ca="1">INDIRECT(ADDRESS((MATCH(Spells!D65,Components!$A$1:$A$173,0)),2,1,TRUE,"components"))</f>
        <v>0</v>
      </c>
      <c r="P66" s="18"/>
      <c r="Q66" s="1">
        <f>SUM(I66+K66+M66+O66)</f>
        <v>0</v>
      </c>
      <c r="R66" s="2"/>
    </row>
    <row r="67" spans="1:18" s="1" customFormat="1" ht="12">
      <c r="A67" s="24" t="str">
        <f>Spells!A66</f>
        <v>Mask Of The Hunter (60)</v>
      </c>
      <c r="B67" s="25">
        <f>IF(H67=Q67,"YES","")</f>
      </c>
      <c r="C67" s="25">
        <f>IF(B67="YES",MIN(J67,L67,N67,P67),"")</f>
      </c>
      <c r="D67" s="1">
        <f>IF(ISTEXT(Spells!B66),1,0)</f>
        <v>1</v>
      </c>
      <c r="E67" s="1">
        <f>IF(ISTEXT(Spells!C66),1,0)</f>
        <v>1</v>
      </c>
      <c r="F67" s="1">
        <f>IF(ISTEXT(Spells!D66),1,0)</f>
        <v>1</v>
      </c>
      <c r="G67" s="1">
        <f>IF(ISTEXT(Spells!E66),1,0)</f>
        <v>0</v>
      </c>
      <c r="H67" s="1">
        <f>SUM(D67:G67)</f>
        <v>3</v>
      </c>
      <c r="I67" s="1">
        <f ca="1">IF(INDIRECT(ADDRESS((MATCH(Spells!B66,Components!$A$1:$A$173,0)),2,1,TRUE,"components"))&gt;0,1,0)</f>
        <v>0</v>
      </c>
      <c r="J67" s="18">
        <f ca="1">INDIRECT(ADDRESS((MATCH(Spells!B66,Components!$A$1:$A$173,0)),2,1,TRUE,"components"))</f>
        <v>0</v>
      </c>
      <c r="K67" s="1">
        <f ca="1">IF(INDIRECT(ADDRESS((MATCH(Spells!C66,Components!$A$1:$A$173,0)),2,1,TRUE,"components"))&gt;0,1,0)</f>
        <v>0</v>
      </c>
      <c r="L67" s="18">
        <f ca="1">INDIRECT(ADDRESS((MATCH(Spells!C66,Components!$A$1:$A$173,0)),2,1,TRUE,"components"))</f>
        <v>0</v>
      </c>
      <c r="M67" s="1">
        <f ca="1">IF(INDIRECT(ADDRESS((MATCH(Spells!D66,Components!$A$1:$A$173,0)),2,1,TRUE,"components"))&gt;0,1,0)</f>
        <v>0</v>
      </c>
      <c r="N67" s="18">
        <f ca="1">INDIRECT(ADDRESS((MATCH(Spells!D66,Components!$A$1:$A$173,0)),2,1,TRUE,"components"))</f>
        <v>0</v>
      </c>
      <c r="P67" s="18"/>
      <c r="Q67" s="1">
        <f>SUM(I67+K67+M67+O67)</f>
        <v>0</v>
      </c>
      <c r="R67" s="2"/>
    </row>
    <row r="68" spans="1:18" s="1" customFormat="1" ht="12">
      <c r="A68" s="24" t="str">
        <f>Spells!A67</f>
        <v>Mask Of The Stalker (60)</v>
      </c>
      <c r="B68" s="25">
        <f>IF(H68=Q68,"YES","")</f>
      </c>
      <c r="C68" s="25">
        <f>IF(B68="YES",MIN(J68,L68,N68,P68),"")</f>
      </c>
      <c r="D68" s="1">
        <f>IF(ISTEXT(Spells!B67),1,0)</f>
        <v>1</v>
      </c>
      <c r="E68" s="1">
        <f>IF(ISTEXT(Spells!C67),1,0)</f>
        <v>1</v>
      </c>
      <c r="F68" s="1">
        <f>IF(ISTEXT(Spells!D67),1,0)</f>
        <v>1</v>
      </c>
      <c r="G68" s="1">
        <f>IF(ISTEXT(Spells!E67),1,0)</f>
        <v>1</v>
      </c>
      <c r="H68" s="1">
        <f>SUM(D68:G68)</f>
        <v>4</v>
      </c>
      <c r="I68" s="1">
        <f ca="1">IF(INDIRECT(ADDRESS((MATCH(Spells!B67,Components!$A$1:$A$173,0)),2,1,TRUE,"components"))&gt;0,1,0)</f>
        <v>0</v>
      </c>
      <c r="J68" s="18">
        <f ca="1">INDIRECT(ADDRESS((MATCH(Spells!B67,Components!$A$1:$A$173,0)),2,1,TRUE,"components"))</f>
        <v>0</v>
      </c>
      <c r="K68" s="1">
        <f ca="1">IF(INDIRECT(ADDRESS((MATCH(Spells!C67,Components!$A$1:$A$173,0)),2,1,TRUE,"components"))&gt;0,1,0)</f>
        <v>0</v>
      </c>
      <c r="L68" s="18">
        <f ca="1">INDIRECT(ADDRESS((MATCH(Spells!C67,Components!$A$1:$A$173,0)),2,1,TRUE,"components"))</f>
        <v>0</v>
      </c>
      <c r="M68" s="1">
        <f ca="1">IF(INDIRECT(ADDRESS((MATCH(Spells!D67,Components!$A$1:$A$173,0)),2,1,TRUE,"components"))&gt;0,1,0)</f>
        <v>0</v>
      </c>
      <c r="N68" s="18">
        <f ca="1">INDIRECT(ADDRESS((MATCH(Spells!D67,Components!$A$1:$A$173,0)),2,1,TRUE,"components"))</f>
        <v>0</v>
      </c>
      <c r="O68" s="1">
        <f ca="1">IF(INDIRECT(ADDRESS((MATCH(Spells!E67,Components!$A$1:$A$173,0)),2,1,TRUE,"components"))&gt;0,1,0)</f>
        <v>0</v>
      </c>
      <c r="P68" s="18">
        <f ca="1">INDIRECT(ADDRESS((MATCH(Spells!E67,Components!$A$1:$A$173,0)),2,1,TRUE,"components"))</f>
      </c>
      <c r="Q68" s="1">
        <f>SUM(I68+K68+M68+O68)</f>
        <v>0</v>
      </c>
      <c r="R68" s="2"/>
    </row>
    <row r="69" spans="1:18" s="1" customFormat="1" ht="12">
      <c r="A69" s="24" t="str">
        <f>Spells!A68</f>
        <v>Moonfire (60)</v>
      </c>
      <c r="B69" s="25">
        <f>IF(H69=Q69,"YES","")</f>
      </c>
      <c r="C69" s="25">
        <f>IF(B69="YES",MIN(J69,L69,N69,P69),"")</f>
      </c>
      <c r="D69" s="1">
        <f>IF(ISTEXT(Spells!B68),1,0)</f>
        <v>1</v>
      </c>
      <c r="E69" s="1">
        <f>IF(ISTEXT(Spells!C68),1,0)</f>
        <v>1</v>
      </c>
      <c r="F69" s="1">
        <f>IF(ISTEXT(Spells!D68),1,0)</f>
        <v>1</v>
      </c>
      <c r="G69" s="1">
        <f>IF(ISTEXT(Spells!E68),1,0)</f>
        <v>1</v>
      </c>
      <c r="H69" s="1">
        <f>SUM(D69:G69)</f>
        <v>4</v>
      </c>
      <c r="I69" s="1">
        <f ca="1">IF(INDIRECT(ADDRESS((MATCH(Spells!B68,Components!$A$1:$A$173,0)),2,1,TRUE,"components"))&gt;0,1,0)</f>
        <v>0</v>
      </c>
      <c r="J69" s="18">
        <f ca="1">INDIRECT(ADDRESS((MATCH(Spells!B68,Components!$A$1:$A$173,0)),2,1,TRUE,"components"))</f>
        <v>0</v>
      </c>
      <c r="K69" s="1">
        <f ca="1">IF(INDIRECT(ADDRESS((MATCH(Spells!C68,Components!$A$1:$A$173,0)),2,1,TRUE,"components"))&gt;0,1,0)</f>
        <v>0</v>
      </c>
      <c r="L69" s="18">
        <f ca="1">INDIRECT(ADDRESS((MATCH(Spells!C68,Components!$A$1:$A$173,0)),2,1,TRUE,"components"))</f>
        <v>0</v>
      </c>
      <c r="M69" s="1">
        <f ca="1">IF(INDIRECT(ADDRESS((MATCH(Spells!D68,Components!$A$1:$A$173,0)),2,1,TRUE,"components"))&gt;0,1,0)</f>
        <v>0</v>
      </c>
      <c r="N69" s="18">
        <f ca="1">INDIRECT(ADDRESS((MATCH(Spells!D68,Components!$A$1:$A$173,0)),2,1,TRUE,"components"))</f>
        <v>0</v>
      </c>
      <c r="O69" s="1">
        <f ca="1">IF(INDIRECT(ADDRESS((MATCH(Spells!E68,Components!$A$1:$A$173,0)),2,1,TRUE,"components"))&gt;0,1,0)</f>
        <v>0</v>
      </c>
      <c r="P69" s="18">
        <f ca="1">INDIRECT(ADDRESS((MATCH(Spells!E68,Components!$A$1:$A$173,0)),2,1,TRUE,"components"))</f>
      </c>
      <c r="Q69" s="1">
        <f>SUM(I69+K69+M69+O69)</f>
        <v>0</v>
      </c>
      <c r="R69" s="2"/>
    </row>
    <row r="70" spans="1:18" s="1" customFormat="1" ht="12">
      <c r="A70" s="24" t="str">
        <f>Spells!A69</f>
        <v>Nature's Recovery (60)</v>
      </c>
      <c r="B70" s="25">
        <f>IF(H70=Q70,"YES","")</f>
      </c>
      <c r="C70" s="25">
        <f>IF(B70="YES",MIN(J70,L70,N70,P70),"")</f>
      </c>
      <c r="D70" s="1">
        <f>IF(ISTEXT(Spells!B69),1,0)</f>
        <v>1</v>
      </c>
      <c r="E70" s="1">
        <f>IF(ISTEXT(Spells!C69),1,0)</f>
        <v>1</v>
      </c>
      <c r="F70" s="1">
        <f>IF(ISTEXT(Spells!D69),1,0)</f>
        <v>1</v>
      </c>
      <c r="G70" s="1">
        <f>IF(ISTEXT(Spells!E69),1,0)</f>
        <v>0</v>
      </c>
      <c r="H70" s="1">
        <f>SUM(D70:G70)</f>
        <v>3</v>
      </c>
      <c r="I70" s="1">
        <f ca="1">IF(INDIRECT(ADDRESS((MATCH(Spells!B69,Components!$A$1:$A$173,0)),2,1,TRUE,"components"))&gt;0,1,0)</f>
        <v>0</v>
      </c>
      <c r="J70" s="18">
        <f ca="1">INDIRECT(ADDRESS((MATCH(Spells!B69,Components!$A$1:$A$173,0)),2,1,TRUE,"components"))</f>
      </c>
      <c r="K70" s="1">
        <f ca="1">IF(INDIRECT(ADDRESS((MATCH(Spells!C69,Components!$A$1:$A$173,0)),2,1,TRUE,"components"))&gt;0,1,0)</f>
        <v>0</v>
      </c>
      <c r="L70" s="18">
        <f ca="1">INDIRECT(ADDRESS((MATCH(Spells!C69,Components!$A$1:$A$173,0)),2,1,TRUE,"components"))</f>
        <v>0</v>
      </c>
      <c r="M70" s="1">
        <f ca="1">IF(INDIRECT(ADDRESS((MATCH(Spells!D69,Components!$A$1:$A$173,0)),2,1,TRUE,"components"))&gt;0,1,0)</f>
        <v>0</v>
      </c>
      <c r="N70" s="18">
        <f ca="1">INDIRECT(ADDRESS((MATCH(Spells!D69,Components!$A$1:$A$173,0)),2,1,TRUE,"components"))</f>
      </c>
      <c r="P70" s="18"/>
      <c r="Q70" s="1">
        <f>SUM(I70+K70+M70+O70)</f>
        <v>0</v>
      </c>
      <c r="R70" s="2"/>
    </row>
    <row r="71" spans="1:18" s="1" customFormat="1" ht="12">
      <c r="A71" s="24" t="str">
        <f>Spells!A70</f>
        <v>Protection Of The Glades (60)</v>
      </c>
      <c r="B71" s="25">
        <f>IF(H71=Q71,"YES","")</f>
      </c>
      <c r="C71" s="25">
        <f>IF(B71="YES",MIN(J71,L71,N71,P71),"")</f>
      </c>
      <c r="D71" s="1">
        <f>IF(ISTEXT(Spells!B70),1,0)</f>
        <v>1</v>
      </c>
      <c r="E71" s="1">
        <f>IF(ISTEXT(Spells!C70),1,0)</f>
        <v>1</v>
      </c>
      <c r="F71" s="1">
        <f>IF(ISTEXT(Spells!D70),1,0)</f>
        <v>1</v>
      </c>
      <c r="G71" s="1">
        <f>IF(ISTEXT(Spells!E70),1,0)</f>
        <v>0</v>
      </c>
      <c r="H71" s="1">
        <f>SUM(D71:G71)</f>
        <v>3</v>
      </c>
      <c r="I71" s="1">
        <f ca="1">IF(INDIRECT(ADDRESS((MATCH(Spells!B70,Components!$A$1:$A$173,0)),2,1,TRUE,"components"))&gt;0,1,0)</f>
        <v>0</v>
      </c>
      <c r="J71" s="18">
        <f ca="1">INDIRECT(ADDRESS((MATCH(Spells!B70,Components!$A$1:$A$173,0)),2,1,TRUE,"components"))</f>
        <v>0</v>
      </c>
      <c r="K71" s="1">
        <f ca="1">IF(INDIRECT(ADDRESS((MATCH(Spells!C70,Components!$A$1:$A$173,0)),2,1,TRUE,"components"))&gt;0,1,0)</f>
        <v>0</v>
      </c>
      <c r="L71" s="18">
        <f ca="1">INDIRECT(ADDRESS((MATCH(Spells!C70,Components!$A$1:$A$173,0)),2,1,TRUE,"components"))</f>
        <v>0</v>
      </c>
      <c r="M71" s="1">
        <f ca="1">IF(INDIRECT(ADDRESS((MATCH(Spells!D70,Components!$A$1:$A$173,0)),2,1,TRUE,"components"))&gt;0,1,0)</f>
        <v>0</v>
      </c>
      <c r="N71" s="18">
        <f ca="1">INDIRECT(ADDRESS((MATCH(Spells!D70,Components!$A$1:$A$173,0)),2,1,TRUE,"components"))</f>
      </c>
      <c r="P71" s="18"/>
      <c r="Q71" s="1">
        <f>SUM(I71+K71+M71+O71)</f>
        <v>0</v>
      </c>
      <c r="R71" s="2"/>
    </row>
    <row r="72" spans="1:18" s="1" customFormat="1" ht="12">
      <c r="A72" s="26" t="str">
        <f>Spells!A71</f>
        <v>Shaman (And Beastlords)</v>
      </c>
      <c r="B72" s="26"/>
      <c r="C72" s="26"/>
      <c r="N72" s="18"/>
      <c r="P72" s="18"/>
      <c r="R72" s="2"/>
    </row>
    <row r="73" spans="1:18" s="1" customFormat="1" ht="12">
      <c r="A73" s="19" t="str">
        <f>Spells!A72</f>
        <v>Spirit Quickening (50)</v>
      </c>
      <c r="B73" s="20">
        <f>IF(H73=Q73,"YES","")</f>
      </c>
      <c r="C73" s="20">
        <f>IF(B73="YES",MIN(J73,L73,N73,P73),"")</f>
      </c>
      <c r="D73" s="1">
        <f>IF(ISTEXT(Spells!B72),1,0)</f>
        <v>1</v>
      </c>
      <c r="E73" s="1">
        <f>IF(ISTEXT(Spells!C72),1,0)</f>
        <v>1</v>
      </c>
      <c r="F73" s="1">
        <f>IF(ISTEXT(Spells!D72),1,0)</f>
        <v>0</v>
      </c>
      <c r="G73" s="1">
        <f>IF(ISTEXT(Spells!E72),1,0)</f>
        <v>0</v>
      </c>
      <c r="H73" s="1">
        <f>SUM(D73:G73)</f>
        <v>2</v>
      </c>
      <c r="I73" s="1">
        <f ca="1">IF(INDIRECT(ADDRESS((MATCH(Spells!B72,Components!$A$1:$A$173,0)),2,1,TRUE,"components"))&gt;0,1,0)</f>
        <v>0</v>
      </c>
      <c r="J73" s="18">
        <f ca="1">INDIRECT(ADDRESS((MATCH(Spells!B72,Components!$A$1:$A$173,0)),2,1,TRUE,"components"))</f>
      </c>
      <c r="K73" s="1">
        <f ca="1">IF(INDIRECT(ADDRESS((MATCH(Spells!C72,Components!$A$1:$A$173,0)),2,1,TRUE,"components"))&gt;0,1,0)</f>
        <v>0</v>
      </c>
      <c r="L73" s="18">
        <f ca="1">INDIRECT(ADDRESS((MATCH(Spells!C72,Components!$A$1:$A$173,0)),2,1,TRUE,"components"))</f>
        <v>0</v>
      </c>
      <c r="N73" s="18"/>
      <c r="P73" s="18"/>
      <c r="Q73" s="1">
        <f>SUM(I73+K73+M73+O73)</f>
        <v>0</v>
      </c>
      <c r="R73" s="2"/>
    </row>
    <row r="74" spans="1:18" s="1" customFormat="1" ht="12">
      <c r="A74" s="19" t="str">
        <f>Spells!A73</f>
        <v>Everlasting Breath (51)</v>
      </c>
      <c r="B74" s="20">
        <f>IF(H74=Q74,"YES","")</f>
      </c>
      <c r="C74" s="20">
        <f>IF(B74="YES",MIN(J74,L74,N74,P74),"")</f>
      </c>
      <c r="D74" s="1">
        <f>IF(ISTEXT(Spells!B73),1,0)</f>
        <v>1</v>
      </c>
      <c r="E74" s="1">
        <f>IF(ISTEXT(Spells!C73),1,0)</f>
        <v>1</v>
      </c>
      <c r="F74" s="1">
        <f>IF(ISTEXT(Spells!D73),1,0)</f>
        <v>0</v>
      </c>
      <c r="G74" s="1">
        <f>IF(ISTEXT(Spells!E73),1,0)</f>
        <v>0</v>
      </c>
      <c r="H74" s="1">
        <f>SUM(D74:G74)</f>
        <v>2</v>
      </c>
      <c r="I74" s="1">
        <f ca="1">IF(INDIRECT(ADDRESS((MATCH(Spells!B73,Components!$A$1:$A$173,0)),2,1,TRUE,"components"))&gt;0,1,0)</f>
        <v>0</v>
      </c>
      <c r="J74" s="18">
        <f ca="1">INDIRECT(ADDRESS((MATCH(Spells!B73,Components!$A$1:$A$173,0)),2,1,TRUE,"components"))</f>
      </c>
      <c r="K74" s="1">
        <f ca="1">IF(INDIRECT(ADDRESS((MATCH(Spells!C73,Components!$A$1:$A$173,0)),2,1,TRUE,"components"))&gt;0,1,0)</f>
        <v>0</v>
      </c>
      <c r="L74" s="18">
        <f ca="1">INDIRECT(ADDRESS((MATCH(Spells!C73,Components!$A$1:$A$173,0)),2,1,TRUE,"components"))</f>
        <v>0</v>
      </c>
      <c r="N74" s="18"/>
      <c r="P74" s="18"/>
      <c r="Q74" s="1">
        <f>SUM(I74+K74+M74+O74)</f>
        <v>0</v>
      </c>
      <c r="R74" s="2"/>
    </row>
    <row r="75" spans="1:18" s="1" customFormat="1" ht="12">
      <c r="A75" s="19" t="str">
        <f>Spells!A74</f>
        <v>Levitation (51)</v>
      </c>
      <c r="B75" s="20">
        <f>IF(H75=Q75,"YES","")</f>
      </c>
      <c r="C75" s="20">
        <f>IF(B75="YES",MIN(J75,L75,N75,P75),"")</f>
      </c>
      <c r="D75" s="1">
        <f>IF(ISTEXT(Spells!B74),1,0)</f>
        <v>1</v>
      </c>
      <c r="E75" s="1">
        <f>IF(ISTEXT(Spells!C74),1,0)</f>
        <v>1</v>
      </c>
      <c r="F75" s="1">
        <f>IF(ISTEXT(Spells!D74),1,0)</f>
        <v>0</v>
      </c>
      <c r="G75" s="1">
        <f>IF(ISTEXT(Spells!E74),1,0)</f>
        <v>0</v>
      </c>
      <c r="H75" s="1">
        <f>SUM(D75:G75)</f>
        <v>2</v>
      </c>
      <c r="I75" s="1">
        <f ca="1">IF(INDIRECT(ADDRESS((MATCH(Spells!B74,Components!$A$1:$A$173,0)),2,1,TRUE,"components"))&gt;0,1,0)</f>
        <v>0</v>
      </c>
      <c r="J75" s="18">
        <f ca="1">INDIRECT(ADDRESS((MATCH(Spells!B74,Components!$A$1:$A$173,0)),2,1,TRUE,"components"))</f>
        <v>0</v>
      </c>
      <c r="K75" s="1">
        <f ca="1">IF(INDIRECT(ADDRESS((MATCH(Spells!C74,Components!$A$1:$A$173,0)),2,1,TRUE,"components"))&gt;0,1,0)</f>
        <v>0</v>
      </c>
      <c r="L75" s="18">
        <f ca="1">INDIRECT(ADDRESS((MATCH(Spells!C74,Components!$A$1:$A$173,0)),2,1,TRUE,"components"))</f>
        <v>0</v>
      </c>
      <c r="N75" s="18"/>
      <c r="P75" s="18"/>
      <c r="Q75" s="1">
        <f>SUM(I75+K75+M75+O75)</f>
        <v>0</v>
      </c>
      <c r="R75" s="2"/>
    </row>
    <row r="76" spans="1:18" s="1" customFormat="1" ht="12">
      <c r="A76" s="19" t="str">
        <f>Spells!A75</f>
        <v>Talisman Of Jasinth (51)</v>
      </c>
      <c r="B76" s="20">
        <f>IF(H76=Q76,"YES","")</f>
      </c>
      <c r="C76" s="20">
        <f>IF(B76="YES",MIN(J76,L76,N76,P76),"")</f>
      </c>
      <c r="D76" s="1">
        <f>IF(ISTEXT(Spells!B75),1,0)</f>
        <v>1</v>
      </c>
      <c r="E76" s="1">
        <f>IF(ISTEXT(Spells!C75),1,0)</f>
        <v>1</v>
      </c>
      <c r="F76" s="1">
        <f>IF(ISTEXT(Spells!D75),1,0)</f>
        <v>0</v>
      </c>
      <c r="G76" s="1">
        <f>IF(ISTEXT(Spells!E75),1,0)</f>
        <v>0</v>
      </c>
      <c r="H76" s="1">
        <f>SUM(D76:G76)</f>
        <v>2</v>
      </c>
      <c r="I76" s="1">
        <f ca="1">IF(INDIRECT(ADDRESS((MATCH(Spells!B75,Components!$A$1:$A$173,0)),2,1,TRUE,"components"))&gt;0,1,0)</f>
        <v>0</v>
      </c>
      <c r="J76" s="18">
        <f ca="1">INDIRECT(ADDRESS((MATCH(Spells!B75,Components!$A$1:$A$173,0)),2,1,TRUE,"components"))</f>
        <v>0</v>
      </c>
      <c r="K76" s="1">
        <f ca="1">IF(INDIRECT(ADDRESS((MATCH(Spells!C75,Components!$A$1:$A$173,0)),2,1,TRUE,"components"))&gt;0,1,0)</f>
        <v>0</v>
      </c>
      <c r="L76" s="18">
        <f ca="1">INDIRECT(ADDRESS((MATCH(Spells!C75,Components!$A$1:$A$173,0)),2,1,TRUE,"components"))</f>
        <v>0</v>
      </c>
      <c r="N76" s="18"/>
      <c r="P76" s="18"/>
      <c r="Q76" s="1">
        <f>SUM(I76+K76+M76+O76)</f>
        <v>0</v>
      </c>
      <c r="R76" s="2"/>
    </row>
    <row r="77" spans="1:18" s="1" customFormat="1" ht="12">
      <c r="A77" s="19" t="str">
        <f>Spells!A76</f>
        <v>Insidious Decay (52)</v>
      </c>
      <c r="B77" s="20">
        <f>IF(H77=Q77,"YES","")</f>
      </c>
      <c r="C77" s="20">
        <f>IF(B77="YES",MIN(J77,L77,N77,P77),"")</f>
      </c>
      <c r="D77" s="1">
        <f>IF(ISTEXT(Spells!B76),1,0)</f>
        <v>1</v>
      </c>
      <c r="E77" s="1">
        <f>IF(ISTEXT(Spells!C76),1,0)</f>
        <v>1</v>
      </c>
      <c r="F77" s="1">
        <f>IF(ISTEXT(Spells!D76),1,0)</f>
        <v>0</v>
      </c>
      <c r="G77" s="1">
        <f>IF(ISTEXT(Spells!E76),1,0)</f>
        <v>0</v>
      </c>
      <c r="H77" s="1">
        <f>SUM(D77:G77)</f>
        <v>2</v>
      </c>
      <c r="I77" s="1">
        <f ca="1">IF(INDIRECT(ADDRESS((MATCH(Spells!B76,Components!$A$1:$A$173,0)),2,1,TRUE,"components"))&gt;0,1,0)</f>
        <v>0</v>
      </c>
      <c r="J77" s="18">
        <f ca="1">INDIRECT(ADDRESS((MATCH(Spells!B76,Components!$A$1:$A$173,0)),2,1,TRUE,"components"))</f>
        <v>0</v>
      </c>
      <c r="K77" s="1">
        <f ca="1">IF(INDIRECT(ADDRESS((MATCH(Spells!C76,Components!$A$1:$A$173,0)),2,1,TRUE,"components"))&gt;0,1,0)</f>
        <v>0</v>
      </c>
      <c r="L77" s="18">
        <f ca="1">INDIRECT(ADDRESS((MATCH(Spells!C76,Components!$A$1:$A$173,0)),2,1,TRUE,"components"))</f>
        <v>0</v>
      </c>
      <c r="N77" s="18"/>
      <c r="P77" s="18"/>
      <c r="Q77" s="1">
        <f>SUM(I77+K77+M77+O77)</f>
        <v>0</v>
      </c>
      <c r="R77" s="2"/>
    </row>
    <row r="78" spans="1:18" s="1" customFormat="1" ht="12">
      <c r="A78" s="19" t="str">
        <f>Spells!A77</f>
        <v>Primal Essence (52)</v>
      </c>
      <c r="B78" s="20">
        <f>IF(H78=Q78,"YES","")</f>
      </c>
      <c r="C78" s="20">
        <f>IF(B78="YES",MIN(J78,L78,N78,P78),"")</f>
      </c>
      <c r="D78" s="1">
        <f>IF(ISTEXT(Spells!B77),1,0)</f>
        <v>1</v>
      </c>
      <c r="E78" s="1">
        <f>IF(ISTEXT(Spells!C77),1,0)</f>
        <v>1</v>
      </c>
      <c r="F78" s="1">
        <f>IF(ISTEXT(Spells!D77),1,0)</f>
        <v>0</v>
      </c>
      <c r="G78" s="1">
        <f>IF(ISTEXT(Spells!E77),1,0)</f>
        <v>0</v>
      </c>
      <c r="H78" s="1">
        <f>SUM(D78:G78)</f>
        <v>2</v>
      </c>
      <c r="I78" s="1">
        <f ca="1">IF(INDIRECT(ADDRESS((MATCH(Spells!B77,Components!$A$1:$A$173,0)),2,1,TRUE,"components"))&gt;0,1,0)</f>
        <v>0</v>
      </c>
      <c r="J78" s="18">
        <f ca="1">INDIRECT(ADDRESS((MATCH(Spells!B77,Components!$A$1:$A$173,0)),2,1,TRUE,"components"))</f>
        <v>0</v>
      </c>
      <c r="K78" s="1">
        <f ca="1">IF(INDIRECT(ADDRESS((MATCH(Spells!C77,Components!$A$1:$A$173,0)),2,1,TRUE,"components"))&gt;0,1,0)</f>
        <v>0</v>
      </c>
      <c r="L78" s="18">
        <f ca="1">INDIRECT(ADDRESS((MATCH(Spells!C77,Components!$A$1:$A$173,0)),2,1,TRUE,"components"))</f>
      </c>
      <c r="N78" s="18"/>
      <c r="P78" s="18"/>
      <c r="Q78" s="1">
        <f>SUM(I78+K78+M78+O78)</f>
        <v>0</v>
      </c>
      <c r="R78" s="2"/>
    </row>
    <row r="79" spans="1:18" s="1" customFormat="1" ht="12">
      <c r="A79" s="19" t="str">
        <f>Spells!A78</f>
        <v>Spirit Of Scale (52)</v>
      </c>
      <c r="B79" s="20">
        <f>IF(H79=Q79,"YES","")</f>
      </c>
      <c r="C79" s="20">
        <f>IF(B79="YES",MIN(J79,L79,N79,P79),"")</f>
      </c>
      <c r="D79" s="1">
        <f>IF(ISTEXT(Spells!B78),1,0)</f>
        <v>1</v>
      </c>
      <c r="E79" s="1">
        <f>IF(ISTEXT(Spells!C78),1,0)</f>
        <v>1</v>
      </c>
      <c r="F79" s="1">
        <f>IF(ISTEXT(Spells!D78),1,0)</f>
        <v>0</v>
      </c>
      <c r="G79" s="1">
        <f>IF(ISTEXT(Spells!E78),1,0)</f>
        <v>0</v>
      </c>
      <c r="H79" s="1">
        <f>SUM(D79:G79)</f>
        <v>2</v>
      </c>
      <c r="I79" s="1">
        <f ca="1">IF(INDIRECT(ADDRESS((MATCH(Spells!B78,Components!$A$1:$A$173,0)),2,1,TRUE,"components"))&gt;0,1,0)</f>
        <v>0</v>
      </c>
      <c r="J79" s="18">
        <f ca="1">INDIRECT(ADDRESS((MATCH(Spells!B78,Components!$A$1:$A$173,0)),2,1,TRUE,"components"))</f>
        <v>0</v>
      </c>
      <c r="K79" s="1">
        <f ca="1">IF(INDIRECT(ADDRESS((MATCH(Spells!C78,Components!$A$1:$A$173,0)),2,1,TRUE,"components"))&gt;0,1,0)</f>
        <v>0</v>
      </c>
      <c r="L79" s="18">
        <f ca="1">INDIRECT(ADDRESS((MATCH(Spells!C78,Components!$A$1:$A$173,0)),2,1,TRUE,"components"))</f>
        <v>0</v>
      </c>
      <c r="N79" s="18"/>
      <c r="P79" s="18"/>
      <c r="Q79" s="1">
        <f>SUM(I79+K79+M79+O79)</f>
        <v>0</v>
      </c>
      <c r="R79" s="2"/>
    </row>
    <row r="80" spans="1:18" s="1" customFormat="1" ht="12">
      <c r="A80" s="19" t="str">
        <f>Spells!A79</f>
        <v>Cripple (53)</v>
      </c>
      <c r="B80" s="20">
        <f>IF(H80=Q80,"YES","")</f>
      </c>
      <c r="C80" s="20">
        <f>IF(B80="YES",MIN(J80,L80,N80,P80),"")</f>
      </c>
      <c r="D80" s="1">
        <f>IF(ISTEXT(Spells!B79),1,0)</f>
        <v>1</v>
      </c>
      <c r="E80" s="1">
        <f>IF(ISTEXT(Spells!C79),1,0)</f>
        <v>1</v>
      </c>
      <c r="F80" s="1">
        <f>IF(ISTEXT(Spells!D79),1,0)</f>
        <v>0</v>
      </c>
      <c r="G80" s="1">
        <f>IF(ISTEXT(Spells!E79),1,0)</f>
        <v>0</v>
      </c>
      <c r="H80" s="1">
        <f>SUM(D80:G80)</f>
        <v>2</v>
      </c>
      <c r="I80" s="1">
        <f ca="1">IF(INDIRECT(ADDRESS((MATCH(Spells!B79,Components!$A$1:$A$173,0)),2,1,TRUE,"components"))&gt;0,1,0)</f>
        <v>0</v>
      </c>
      <c r="J80" s="18">
        <f ca="1">INDIRECT(ADDRESS((MATCH(Spells!B79,Components!$A$1:$A$173,0)),2,1,TRUE,"components"))</f>
        <v>0</v>
      </c>
      <c r="K80" s="1">
        <f ca="1">IF(INDIRECT(ADDRESS((MATCH(Spells!C79,Components!$A$1:$A$173,0)),2,1,TRUE,"components"))&gt;0,1,0)</f>
        <v>0</v>
      </c>
      <c r="L80" s="18">
        <f ca="1">INDIRECT(ADDRESS((MATCH(Spells!C79,Components!$A$1:$A$173,0)),2,1,TRUE,"components"))</f>
      </c>
      <c r="N80" s="18"/>
      <c r="P80" s="18"/>
      <c r="Q80" s="1">
        <f>SUM(I80+K80+M80+O80)</f>
        <v>0</v>
      </c>
      <c r="R80" s="2"/>
    </row>
    <row r="81" spans="1:18" s="1" customFormat="1" ht="12">
      <c r="A81" s="19" t="str">
        <f>Spells!A80</f>
        <v>Shroud Of Spirits (54)</v>
      </c>
      <c r="B81" s="20">
        <f>IF(H81=Q81,"YES","")</f>
      </c>
      <c r="C81" s="20">
        <f>IF(B81="YES",MIN(J81,L81,N81,P81),"")</f>
      </c>
      <c r="D81" s="1">
        <f>IF(ISTEXT(Spells!B80),1,0)</f>
        <v>1</v>
      </c>
      <c r="E81" s="1">
        <f>IF(ISTEXT(Spells!C80),1,0)</f>
        <v>1</v>
      </c>
      <c r="F81" s="1">
        <f>IF(ISTEXT(Spells!D80),1,0)</f>
        <v>0</v>
      </c>
      <c r="G81" s="1">
        <f>IF(ISTEXT(Spells!E80),1,0)</f>
        <v>0</v>
      </c>
      <c r="H81" s="1">
        <f>SUM(D81:G81)</f>
        <v>2</v>
      </c>
      <c r="I81" s="1">
        <f ca="1">IF(INDIRECT(ADDRESS((MATCH(Spells!B80,Components!$A$1:$A$173,0)),2,1,TRUE,"components"))&gt;0,1,0)</f>
        <v>0</v>
      </c>
      <c r="J81" s="18">
        <f ca="1">INDIRECT(ADDRESS((MATCH(Spells!B80,Components!$A$1:$A$173,0)),2,1,TRUE,"components"))</f>
        <v>0</v>
      </c>
      <c r="K81" s="1">
        <f ca="1">IF(INDIRECT(ADDRESS((MATCH(Spells!C80,Components!$A$1:$A$173,0)),2,1,TRUE,"components"))&gt;0,1,0)</f>
        <v>0</v>
      </c>
      <c r="L81" s="18">
        <f ca="1">INDIRECT(ADDRESS((MATCH(Spells!C80,Components!$A$1:$A$173,0)),2,1,TRUE,"components"))</f>
        <v>0</v>
      </c>
      <c r="N81" s="18"/>
      <c r="P81" s="18"/>
      <c r="Q81" s="1">
        <f>SUM(I81+K81+M81+O81)</f>
        <v>0</v>
      </c>
      <c r="R81" s="2"/>
    </row>
    <row r="82" spans="1:18" s="1" customFormat="1" ht="12">
      <c r="A82" s="19" t="str">
        <f>Spells!A81</f>
        <v>Talisman Of Shadoo (53)</v>
      </c>
      <c r="B82" s="20">
        <f>IF(H82=Q82,"YES","")</f>
      </c>
      <c r="C82" s="20">
        <f>IF(B82="YES",MIN(J82,L82,N82,P82),"")</f>
      </c>
      <c r="D82" s="1">
        <f>IF(ISTEXT(Spells!B81),1,0)</f>
        <v>1</v>
      </c>
      <c r="E82" s="1">
        <f>IF(ISTEXT(Spells!C81),1,0)</f>
        <v>1</v>
      </c>
      <c r="F82" s="1">
        <f>IF(ISTEXT(Spells!D81),1,0)</f>
        <v>0</v>
      </c>
      <c r="G82" s="1">
        <f>IF(ISTEXT(Spells!E81),1,0)</f>
        <v>0</v>
      </c>
      <c r="H82" s="1">
        <f>SUM(D82:G82)</f>
        <v>2</v>
      </c>
      <c r="I82" s="1">
        <f ca="1">IF(INDIRECT(ADDRESS((MATCH(Spells!B81,Components!$A$1:$A$173,0)),2,1,TRUE,"components"))&gt;0,1,0)</f>
        <v>0</v>
      </c>
      <c r="J82" s="18">
        <f ca="1">INDIRECT(ADDRESS((MATCH(Spells!B81,Components!$A$1:$A$173,0)),2,1,TRUE,"components"))</f>
        <v>0</v>
      </c>
      <c r="K82" s="1">
        <f ca="1">IF(INDIRECT(ADDRESS((MATCH(Spells!C81,Components!$A$1:$A$173,0)),2,1,TRUE,"components"))&gt;0,1,0)</f>
        <v>0</v>
      </c>
      <c r="L82" s="18">
        <f ca="1">INDIRECT(ADDRESS((MATCH(Spells!C81,Components!$A$1:$A$173,0)),2,1,TRUE,"components"))</f>
      </c>
      <c r="N82" s="18"/>
      <c r="P82" s="18"/>
      <c r="Q82" s="1">
        <f>SUM(I82+K82+M82+O82)</f>
        <v>0</v>
      </c>
      <c r="R82" s="2"/>
    </row>
    <row r="83" spans="1:18" s="1" customFormat="1" ht="12">
      <c r="A83" s="19" t="str">
        <f>Spells!A82</f>
        <v>Remove Greater Curse (54)</v>
      </c>
      <c r="B83" s="20">
        <f>IF(H83=Q83,"YES","")</f>
      </c>
      <c r="C83" s="20">
        <f>IF(B83="YES",MIN(J83,L83,N83,P83),"")</f>
      </c>
      <c r="D83" s="1">
        <f>IF(ISTEXT(Spells!B82),1,0)</f>
        <v>1</v>
      </c>
      <c r="E83" s="1">
        <f>IF(ISTEXT(Spells!C82),1,0)</f>
        <v>1</v>
      </c>
      <c r="F83" s="1">
        <f>IF(ISTEXT(Spells!D82),1,0)</f>
        <v>0</v>
      </c>
      <c r="G83" s="1">
        <f>IF(ISTEXT(Spells!E82),1,0)</f>
        <v>0</v>
      </c>
      <c r="H83" s="1">
        <f>SUM(D83:G83)</f>
        <v>2</v>
      </c>
      <c r="I83" s="1">
        <f ca="1">IF(INDIRECT(ADDRESS((MATCH(Spells!B82,Components!$A$1:$A$173,0)),2,1,TRUE,"components"))&gt;0,1,0)</f>
        <v>0</v>
      </c>
      <c r="J83" s="18">
        <f ca="1">INDIRECT(ADDRESS((MATCH(Spells!B82,Components!$A$1:$A$173,0)),2,1,TRUE,"components"))</f>
        <v>0</v>
      </c>
      <c r="K83" s="1">
        <f ca="1">IF(INDIRECT(ADDRESS((MATCH(Spells!C82,Components!$A$1:$A$173,0)),2,1,TRUE,"components"))&gt;0,1,0)</f>
        <v>0</v>
      </c>
      <c r="L83" s="18">
        <f ca="1">INDIRECT(ADDRESS((MATCH(Spells!C82,Components!$A$1:$A$173,0)),2,1,TRUE,"components"))</f>
      </c>
      <c r="N83" s="18"/>
      <c r="P83" s="18"/>
      <c r="Q83" s="1">
        <f>SUM(I83+K83+M83+O83)</f>
        <v>0</v>
      </c>
      <c r="R83" s="2"/>
    </row>
    <row r="84" spans="1:18" s="1" customFormat="1" ht="12">
      <c r="A84" s="19" t="str">
        <f>Spells!A83</f>
        <v>Form Of The Great Bear (55)</v>
      </c>
      <c r="B84" s="20">
        <f>IF(H84=Q84,"YES","")</f>
      </c>
      <c r="C84" s="20">
        <f>IF(B84="YES",MIN(J84,L84,N84,P84),"")</f>
      </c>
      <c r="D84" s="1">
        <f>IF(ISTEXT(Spells!B83),1,0)</f>
        <v>1</v>
      </c>
      <c r="E84" s="1">
        <f>IF(ISTEXT(Spells!C83),1,0)</f>
        <v>1</v>
      </c>
      <c r="F84" s="1">
        <f>IF(ISTEXT(Spells!D83),1,0)</f>
        <v>0</v>
      </c>
      <c r="G84" s="1">
        <f>IF(ISTEXT(Spells!E83),1,0)</f>
        <v>0</v>
      </c>
      <c r="H84" s="1">
        <f>SUM(D84:G84)</f>
        <v>2</v>
      </c>
      <c r="I84" s="1">
        <f ca="1">IF(INDIRECT(ADDRESS((MATCH(Spells!B83,Components!$A$1:$A$173,0)),2,1,TRUE,"components"))&gt;0,1,0)</f>
        <v>0</v>
      </c>
      <c r="J84" s="18">
        <f ca="1">INDIRECT(ADDRESS((MATCH(Spells!B83,Components!$A$1:$A$173,0)),2,1,TRUE,"components"))</f>
      </c>
      <c r="K84" s="1">
        <f ca="1">IF(INDIRECT(ADDRESS((MATCH(Spells!C83,Components!$A$1:$A$173,0)),2,1,TRUE,"components"))&gt;0,1,0)</f>
        <v>0</v>
      </c>
      <c r="L84" s="18">
        <f ca="1">INDIRECT(ADDRESS((MATCH(Spells!C83,Components!$A$1:$A$173,0)),2,1,TRUE,"components"))</f>
        <v>0</v>
      </c>
      <c r="N84" s="18"/>
      <c r="P84" s="18"/>
      <c r="Q84" s="1">
        <f>SUM(I84+K84+M84+O84)</f>
        <v>0</v>
      </c>
      <c r="R84" s="2"/>
    </row>
    <row r="85" spans="1:18" s="1" customFormat="1" ht="12">
      <c r="A85" s="19" t="str">
        <f>Spells!A84</f>
        <v>Spirit Of The Howler (55)</v>
      </c>
      <c r="B85" s="20">
        <f>IF(H85=Q85,"YES","")</f>
      </c>
      <c r="C85" s="20">
        <f>IF(B85="YES",MIN(J85,L85,N85,P85),"")</f>
      </c>
      <c r="D85" s="1">
        <f>IF(ISTEXT(Spells!B84),1,0)</f>
        <v>1</v>
      </c>
      <c r="E85" s="1">
        <f>IF(ISTEXT(Spells!C84),1,0)</f>
        <v>1</v>
      </c>
      <c r="F85" s="1">
        <f>IF(ISTEXT(Spells!D84),1,0)</f>
        <v>0</v>
      </c>
      <c r="G85" s="1">
        <f>IF(ISTEXT(Spells!E84),1,0)</f>
        <v>0</v>
      </c>
      <c r="H85" s="1">
        <f>SUM(D85:G85)</f>
        <v>2</v>
      </c>
      <c r="I85" s="1">
        <f ca="1">IF(INDIRECT(ADDRESS((MATCH(Spells!B84,Components!$A$1:$A$173,0)),2,1,TRUE,"components"))&gt;0,1,0)</f>
        <v>0</v>
      </c>
      <c r="J85" s="18">
        <f ca="1">INDIRECT(ADDRESS((MATCH(Spells!B84,Components!$A$1:$A$173,0)),2,1,TRUE,"components"))</f>
      </c>
      <c r="K85" s="1">
        <f ca="1">IF(INDIRECT(ADDRESS((MATCH(Spells!C84,Components!$A$1:$A$173,0)),2,1,TRUE,"components"))&gt;0,1,0)</f>
        <v>0</v>
      </c>
      <c r="L85" s="18">
        <f ca="1">INDIRECT(ADDRESS((MATCH(Spells!C84,Components!$A$1:$A$173,0)),2,1,TRUE,"components"))</f>
        <v>0</v>
      </c>
      <c r="N85" s="18"/>
      <c r="P85" s="18"/>
      <c r="Q85" s="1">
        <f>SUM(I85+K85+M85+O85)</f>
        <v>0</v>
      </c>
      <c r="R85" s="2"/>
    </row>
    <row r="86" spans="1:18" s="1" customFormat="1" ht="12">
      <c r="A86" s="19" t="str">
        <f>Spells!A85</f>
        <v>Torrent Of Poison (55)</v>
      </c>
      <c r="B86" s="20">
        <f>IF(H86=Q86,"YES","")</f>
      </c>
      <c r="C86" s="20">
        <f>IF(B86="YES",MIN(J86,L86,N86,P86),"")</f>
      </c>
      <c r="D86" s="1">
        <f>IF(ISTEXT(Spells!B85),1,0)</f>
        <v>1</v>
      </c>
      <c r="E86" s="1">
        <f>IF(ISTEXT(Spells!C85),1,0)</f>
        <v>1</v>
      </c>
      <c r="F86" s="1">
        <f>IF(ISTEXT(Spells!D85),1,0)</f>
        <v>0</v>
      </c>
      <c r="G86" s="1">
        <f>IF(ISTEXT(Spells!E85),1,0)</f>
        <v>0</v>
      </c>
      <c r="H86" s="1">
        <f>SUM(D86:G86)</f>
        <v>2</v>
      </c>
      <c r="I86" s="1">
        <f ca="1">IF(INDIRECT(ADDRESS((MATCH(Spells!B85,Components!$A$1:$A$173,0)),2,1,TRUE,"components"))&gt;0,1,0)</f>
        <v>0</v>
      </c>
      <c r="J86" s="18">
        <f ca="1">INDIRECT(ADDRESS((MATCH(Spells!B85,Components!$A$1:$A$173,0)),2,1,TRUE,"components"))</f>
        <v>0</v>
      </c>
      <c r="K86" s="1">
        <f ca="1">IF(INDIRECT(ADDRESS((MATCH(Spells!C85,Components!$A$1:$A$173,0)),2,1,TRUE,"components"))&gt;0,1,0)</f>
        <v>0</v>
      </c>
      <c r="L86" s="18">
        <f ca="1">INDIRECT(ADDRESS((MATCH(Spells!C85,Components!$A$1:$A$173,0)),2,1,TRUE,"components"))</f>
        <v>0</v>
      </c>
      <c r="N86" s="18"/>
      <c r="P86" s="18"/>
      <c r="Q86" s="1">
        <f>SUM(I86+K86+M86+O86)</f>
        <v>0</v>
      </c>
      <c r="R86" s="2"/>
    </row>
    <row r="87" spans="1:18" s="1" customFormat="1" ht="12">
      <c r="A87" s="19" t="str">
        <f>Spells!A86</f>
        <v>Acumen (56)</v>
      </c>
      <c r="B87" s="20">
        <f>IF(H87=Q87,"YES","")</f>
      </c>
      <c r="C87" s="20">
        <f>IF(B87="YES",MIN(J87,L87,N87,P87),"")</f>
      </c>
      <c r="D87" s="1">
        <f>IF(ISTEXT(Spells!B86),1,0)</f>
        <v>1</v>
      </c>
      <c r="E87" s="1">
        <f>IF(ISTEXT(Spells!C86),1,0)</f>
        <v>1</v>
      </c>
      <c r="F87" s="1">
        <f>IF(ISTEXT(Spells!D86),1,0)</f>
        <v>1</v>
      </c>
      <c r="G87" s="1">
        <f>IF(ISTEXT(Spells!E86),1,0)</f>
        <v>0</v>
      </c>
      <c r="H87" s="1">
        <f>SUM(D87:G87)</f>
        <v>3</v>
      </c>
      <c r="I87" s="1">
        <f ca="1">IF(INDIRECT(ADDRESS((MATCH(Spells!B86,Components!$A$1:$A$173,0)),2,1,TRUE,"components"))&gt;0,1,0)</f>
        <v>0</v>
      </c>
      <c r="J87" s="18">
        <f ca="1">INDIRECT(ADDRESS((MATCH(Spells!B86,Components!$A$1:$A$173,0)),2,1,TRUE,"components"))</f>
        <v>0</v>
      </c>
      <c r="K87" s="1">
        <f ca="1">IF(INDIRECT(ADDRESS((MATCH(Spells!C86,Components!$A$1:$A$173,0)),2,1,TRUE,"components"))&gt;0,1,0)</f>
        <v>0</v>
      </c>
      <c r="L87" s="18">
        <f ca="1">INDIRECT(ADDRESS((MATCH(Spells!C86,Components!$A$1:$A$173,0)),2,1,TRUE,"components"))</f>
        <v>0</v>
      </c>
      <c r="M87" s="1">
        <f ca="1">IF(INDIRECT(ADDRESS((MATCH(Spells!D86,Components!$A$1:$A$173,0)),2,1,TRUE,"components"))&gt;0,1,0)</f>
        <v>0</v>
      </c>
      <c r="N87" s="18">
        <f ca="1">INDIRECT(ADDRESS((MATCH(Spells!D86,Components!$A$1:$A$173,0)),2,1,TRUE,"components"))</f>
      </c>
      <c r="P87" s="18"/>
      <c r="Q87" s="1">
        <f>SUM(I87+K87+M87+O87)</f>
        <v>0</v>
      </c>
      <c r="R87" s="2"/>
    </row>
    <row r="88" spans="1:18" s="1" customFormat="1" ht="12">
      <c r="A88" s="19" t="str">
        <f>Spells!A87</f>
        <v>Bane Of Nife (56)</v>
      </c>
      <c r="B88" s="20">
        <f>IF(H88=Q88,"YES","")</f>
      </c>
      <c r="C88" s="20">
        <f>IF(B88="YES",MIN(J88,L88,N88,P88),"")</f>
      </c>
      <c r="D88" s="1">
        <f>IF(ISTEXT(Spells!B87),1,0)</f>
        <v>1</v>
      </c>
      <c r="E88" s="1">
        <f>IF(ISTEXT(Spells!C87),1,0)</f>
        <v>1</v>
      </c>
      <c r="F88" s="1">
        <f>IF(ISTEXT(Spells!D87),1,0)</f>
        <v>1</v>
      </c>
      <c r="G88" s="1">
        <f>IF(ISTEXT(Spells!E87),1,0)</f>
        <v>0</v>
      </c>
      <c r="H88" s="1">
        <f>SUM(D88:G88)</f>
        <v>3</v>
      </c>
      <c r="I88" s="1">
        <f ca="1">IF(INDIRECT(ADDRESS((MATCH(Spells!B87,Components!$A$1:$A$173,0)),2,1,TRUE,"components"))&gt;0,1,0)</f>
        <v>0</v>
      </c>
      <c r="J88" s="18">
        <f ca="1">INDIRECT(ADDRESS((MATCH(Spells!B87,Components!$A$1:$A$173,0)),2,1,TRUE,"components"))</f>
      </c>
      <c r="K88" s="1">
        <f ca="1">IF(INDIRECT(ADDRESS((MATCH(Spells!C87,Components!$A$1:$A$173,0)),2,1,TRUE,"components"))&gt;0,1,0)</f>
        <v>0</v>
      </c>
      <c r="L88" s="18">
        <f ca="1">INDIRECT(ADDRESS((MATCH(Spells!C87,Components!$A$1:$A$173,0)),2,1,TRUE,"components"))</f>
        <v>0</v>
      </c>
      <c r="M88" s="1">
        <f ca="1">IF(INDIRECT(ADDRESS((MATCH(Spells!D87,Components!$A$1:$A$173,0)),2,1,TRUE,"components"))&gt;0,1,0)</f>
        <v>0</v>
      </c>
      <c r="N88" s="18">
        <f ca="1">INDIRECT(ADDRESS((MATCH(Spells!D87,Components!$A$1:$A$173,0)),2,1,TRUE,"components"))</f>
        <v>0</v>
      </c>
      <c r="P88" s="18"/>
      <c r="Q88" s="1">
        <f>SUM(I88+K88+M88+O88)</f>
        <v>0</v>
      </c>
      <c r="R88" s="2"/>
    </row>
    <row r="89" spans="1:18" s="1" customFormat="1" ht="12">
      <c r="A89" s="19" t="str">
        <f>Spells!A88</f>
        <v>Regrowth Of Dar'khura (56)</v>
      </c>
      <c r="B89" s="20">
        <f>IF(H89=Q89,"YES","")</f>
      </c>
      <c r="C89" s="20">
        <f>IF(B89="YES",MIN(J89,L89,N89,P89),"")</f>
      </c>
      <c r="D89" s="1">
        <f>IF(ISTEXT(Spells!B88),1,0)</f>
        <v>1</v>
      </c>
      <c r="E89" s="1">
        <f>IF(ISTEXT(Spells!C88),1,0)</f>
        <v>1</v>
      </c>
      <c r="F89" s="1">
        <f>IF(ISTEXT(Spells!D88),1,0)</f>
        <v>1</v>
      </c>
      <c r="G89" s="1">
        <f>IF(ISTEXT(Spells!E88),1,0)</f>
        <v>0</v>
      </c>
      <c r="H89" s="1">
        <f>SUM(D89:G89)</f>
        <v>3</v>
      </c>
      <c r="I89" s="1">
        <f ca="1">IF(INDIRECT(ADDRESS((MATCH(Spells!B88,Components!$A$1:$A$173,0)),2,1,TRUE,"components"))&gt;0,1,0)</f>
        <v>0</v>
      </c>
      <c r="J89" s="18">
        <f ca="1">INDIRECT(ADDRESS((MATCH(Spells!B88,Components!$A$1:$A$173,0)),2,1,TRUE,"components"))</f>
      </c>
      <c r="K89" s="1">
        <f ca="1">IF(INDIRECT(ADDRESS((MATCH(Spells!C88,Components!$A$1:$A$173,0)),2,1,TRUE,"components"))&gt;0,1,0)</f>
        <v>0</v>
      </c>
      <c r="L89" s="18">
        <f ca="1">INDIRECT(ADDRESS((MATCH(Spells!C88,Components!$A$1:$A$173,0)),2,1,TRUE,"components"))</f>
        <v>0</v>
      </c>
      <c r="M89" s="1">
        <f ca="1">IF(INDIRECT(ADDRESS((MATCH(Spells!D88,Components!$A$1:$A$173,0)),2,1,TRUE,"components"))&gt;0,1,0)</f>
        <v>0</v>
      </c>
      <c r="N89" s="18">
        <f ca="1">INDIRECT(ADDRESS((MATCH(Spells!D88,Components!$A$1:$A$173,0)),2,1,TRUE,"components"))</f>
      </c>
      <c r="P89" s="18"/>
      <c r="Q89" s="1">
        <f>SUM(I89+K89+M89+O89)</f>
        <v>0</v>
      </c>
      <c r="R89" s="2"/>
    </row>
    <row r="90" spans="1:18" s="1" customFormat="1" ht="12">
      <c r="A90" s="19" t="str">
        <f>Spells!A89</f>
        <v>Malosini (57)</v>
      </c>
      <c r="B90" s="20">
        <f>IF(H90=Q90,"YES","")</f>
      </c>
      <c r="C90" s="20">
        <f>IF(B90="YES",MIN(J90,L90,N90,P90),"")</f>
      </c>
      <c r="D90" s="1">
        <f>IF(ISTEXT(Spells!B89),1,0)</f>
        <v>1</v>
      </c>
      <c r="E90" s="1">
        <f>IF(ISTEXT(Spells!C89),1,0)</f>
        <v>1</v>
      </c>
      <c r="F90" s="1">
        <f>IF(ISTEXT(Spells!D89),1,0)</f>
        <v>0</v>
      </c>
      <c r="G90" s="1">
        <f>IF(ISTEXT(Spells!E89),1,0)</f>
        <v>0</v>
      </c>
      <c r="H90" s="1">
        <f>SUM(D90:G90)</f>
        <v>2</v>
      </c>
      <c r="I90" s="1">
        <f ca="1">IF(INDIRECT(ADDRESS((MATCH(Spells!B89,Components!$A$1:$A$173,0)),2,1,TRUE,"components"))&gt;0,1,0)</f>
        <v>0</v>
      </c>
      <c r="J90" s="18">
        <f ca="1">INDIRECT(ADDRESS((MATCH(Spells!B89,Components!$A$1:$A$173,0)),2,1,TRUE,"components"))</f>
      </c>
      <c r="K90" s="1">
        <f ca="1">IF(INDIRECT(ADDRESS((MATCH(Spells!C89,Components!$A$1:$A$173,0)),2,1,TRUE,"components"))&gt;0,1,0)</f>
        <v>0</v>
      </c>
      <c r="L90" s="18">
        <f ca="1">INDIRECT(ADDRESS((MATCH(Spells!C89,Components!$A$1:$A$173,0)),2,1,TRUE,"components"))</f>
        <v>0</v>
      </c>
      <c r="P90" s="18"/>
      <c r="Q90" s="1">
        <f>SUM(I90+K90+M90+O90)</f>
        <v>0</v>
      </c>
      <c r="R90" s="2"/>
    </row>
    <row r="91" spans="1:18" s="1" customFormat="1" ht="12">
      <c r="A91" s="19" t="str">
        <f>Spells!A90</f>
        <v>Talisman Of The Brute (57)</v>
      </c>
      <c r="B91" s="20">
        <f>IF(H91=Q91,"YES","")</f>
      </c>
      <c r="C91" s="20">
        <f>IF(B91="YES",MIN(J91,L91,N91,P91),"")</f>
      </c>
      <c r="D91" s="1">
        <f>IF(ISTEXT(Spells!B90),1,0)</f>
        <v>1</v>
      </c>
      <c r="E91" s="1">
        <f>IF(ISTEXT(Spells!C90),1,0)</f>
        <v>1</v>
      </c>
      <c r="F91" s="1">
        <f>IF(ISTEXT(Spells!D90),1,0)</f>
        <v>1</v>
      </c>
      <c r="G91" s="1">
        <f>IF(ISTEXT(Spells!E90),1,0)</f>
        <v>0</v>
      </c>
      <c r="H91" s="1">
        <f>SUM(D91:G91)</f>
        <v>3</v>
      </c>
      <c r="I91" s="1">
        <f ca="1">IF(INDIRECT(ADDRESS((MATCH(Spells!B90,Components!$A$1:$A$173,0)),2,1,TRUE,"components"))&gt;0,1,0)</f>
        <v>0</v>
      </c>
      <c r="J91" s="18">
        <f ca="1">INDIRECT(ADDRESS((MATCH(Spells!B90,Components!$A$1:$A$173,0)),2,1,TRUE,"components"))</f>
        <v>0</v>
      </c>
      <c r="K91" s="1">
        <f ca="1">IF(INDIRECT(ADDRESS((MATCH(Spells!C90,Components!$A$1:$A$173,0)),2,1,TRUE,"components"))&gt;0,1,0)</f>
        <v>0</v>
      </c>
      <c r="L91" s="18">
        <f ca="1">INDIRECT(ADDRESS((MATCH(Spells!C90,Components!$A$1:$A$173,0)),2,1,TRUE,"components"))</f>
        <v>0</v>
      </c>
      <c r="M91" s="1">
        <f ca="1">IF(INDIRECT(ADDRESS((MATCH(Spells!D90,Components!$A$1:$A$173,0)),2,1,TRUE,"components"))&gt;0,1,0)</f>
        <v>0</v>
      </c>
      <c r="N91" s="18">
        <f ca="1">INDIRECT(ADDRESS((MATCH(Spells!D90,Components!$A$1:$A$173,0)),2,1,TRUE,"components"))</f>
        <v>0</v>
      </c>
      <c r="P91" s="18"/>
      <c r="Q91" s="1">
        <f>SUM(I91+K91+M91+O91)</f>
        <v>0</v>
      </c>
      <c r="R91" s="2"/>
    </row>
    <row r="92" spans="1:18" s="1" customFormat="1" ht="12">
      <c r="A92" s="19" t="str">
        <f>Spells!A91</f>
        <v>Talisman Of The Cat (57)</v>
      </c>
      <c r="B92" s="20">
        <f>IF(H92=Q92,"YES","")</f>
      </c>
      <c r="C92" s="20">
        <f>IF(B92="YES",MIN(J92,L92,N92,P92),"")</f>
      </c>
      <c r="D92" s="1">
        <f>IF(ISTEXT(Spells!B91),1,0)</f>
        <v>1</v>
      </c>
      <c r="E92" s="1">
        <f>IF(ISTEXT(Spells!C91),1,0)</f>
        <v>1</v>
      </c>
      <c r="F92" s="1">
        <f>IF(ISTEXT(Spells!D91),1,0)</f>
        <v>1</v>
      </c>
      <c r="G92" s="1">
        <f>IF(ISTEXT(Spells!E91),1,0)</f>
        <v>0</v>
      </c>
      <c r="H92" s="1">
        <f>SUM(D92:G92)</f>
        <v>3</v>
      </c>
      <c r="I92" s="1">
        <f ca="1">IF(INDIRECT(ADDRESS((MATCH(Spells!B91,Components!$A$1:$A$173,0)),2,1,TRUE,"components"))&gt;0,1,0)</f>
        <v>0</v>
      </c>
      <c r="J92" s="18">
        <f ca="1">INDIRECT(ADDRESS((MATCH(Spells!B91,Components!$A$1:$A$173,0)),2,1,TRUE,"components"))</f>
      </c>
      <c r="K92" s="1">
        <f ca="1">IF(INDIRECT(ADDRESS((MATCH(Spells!C91,Components!$A$1:$A$173,0)),2,1,TRUE,"components"))&gt;0,1,0)</f>
        <v>0</v>
      </c>
      <c r="L92" s="18">
        <f ca="1">INDIRECT(ADDRESS((MATCH(Spells!C91,Components!$A$1:$A$173,0)),2,1,TRUE,"components"))</f>
        <v>0</v>
      </c>
      <c r="M92" s="1">
        <f ca="1">IF(INDIRECT(ADDRESS((MATCH(Spells!D91,Components!$A$1:$A$173,0)),2,1,TRUE,"components"))&gt;0,1,0)</f>
        <v>0</v>
      </c>
      <c r="N92" s="18">
        <f ca="1">INDIRECT(ADDRESS((MATCH(Spells!D91,Components!$A$1:$A$173,0)),2,1,TRUE,"components"))</f>
        <v>0</v>
      </c>
      <c r="P92" s="18"/>
      <c r="Q92" s="1">
        <f>SUM(I92+K92+M92+O92)</f>
        <v>0</v>
      </c>
      <c r="R92" s="2"/>
    </row>
    <row r="93" spans="1:18" s="1" customFormat="1" ht="12">
      <c r="A93" s="19" t="str">
        <f>Spells!A92</f>
        <v>Acumen Of Dar'khura (58)</v>
      </c>
      <c r="B93" s="20">
        <f>IF(H93=Q93,"YES","")</f>
      </c>
      <c r="C93" s="20">
        <f>IF(B93="YES",MIN(J93,L93,N93,P93),"")</f>
      </c>
      <c r="D93" s="1">
        <f>IF(ISTEXT(Spells!B92),1,0)</f>
        <v>1</v>
      </c>
      <c r="E93" s="1">
        <f>IF(ISTEXT(Spells!C92),1,0)</f>
        <v>1</v>
      </c>
      <c r="F93" s="1">
        <f>IF(ISTEXT(Spells!D92),1,0)</f>
        <v>1</v>
      </c>
      <c r="G93" s="1">
        <f>IF(ISTEXT(Spells!E92),1,0)</f>
        <v>0</v>
      </c>
      <c r="H93" s="1">
        <f>SUM(D93:G93)</f>
        <v>3</v>
      </c>
      <c r="I93" s="1">
        <f ca="1">IF(INDIRECT(ADDRESS((MATCH(Spells!B92,Components!$A$1:$A$173,0)),2,1,TRUE,"components"))&gt;0,1,0)</f>
        <v>0</v>
      </c>
      <c r="J93" s="18">
        <f ca="1">INDIRECT(ADDRESS((MATCH(Spells!B92,Components!$A$1:$A$173,0)),2,1,TRUE,"components"))</f>
      </c>
      <c r="K93" s="1">
        <f ca="1">IF(INDIRECT(ADDRESS((MATCH(Spells!C92,Components!$A$1:$A$173,0)),2,1,TRUE,"components"))&gt;0,1,0)</f>
        <v>0</v>
      </c>
      <c r="L93" s="18">
        <f ca="1">INDIRECT(ADDRESS((MATCH(Spells!C92,Components!$A$1:$A$173,0)),2,1,TRUE,"components"))</f>
        <v>0</v>
      </c>
      <c r="M93" s="1">
        <f ca="1">IF(INDIRECT(ADDRESS((MATCH(Spells!D92,Components!$A$1:$A$173,0)),2,1,TRUE,"components"))&gt;0,1,0)</f>
        <v>0</v>
      </c>
      <c r="N93" s="18">
        <f ca="1">INDIRECT(ADDRESS((MATCH(Spells!D92,Components!$A$1:$A$173,0)),2,1,TRUE,"components"))</f>
        <v>0</v>
      </c>
      <c r="P93" s="18"/>
      <c r="Q93" s="1">
        <f>SUM(I93+K93+M93+O93)</f>
        <v>0</v>
      </c>
      <c r="R93" s="2"/>
    </row>
    <row r="94" spans="1:18" s="1" customFormat="1" ht="12">
      <c r="A94" s="19" t="str">
        <f>Spells!A93</f>
        <v>Cannibalize Iv (58)</v>
      </c>
      <c r="B94" s="20">
        <f>IF(H94=Q94,"YES","")</f>
      </c>
      <c r="C94" s="20">
        <f>IF(B94="YES",MIN(J94,L94,N94,P94),"")</f>
      </c>
      <c r="D94" s="1">
        <f>IF(ISTEXT(Spells!B93),1,0)</f>
        <v>1</v>
      </c>
      <c r="E94" s="1">
        <f>IF(ISTEXT(Spells!C93),1,0)</f>
        <v>1</v>
      </c>
      <c r="F94" s="1">
        <f>IF(ISTEXT(Spells!D93),1,0)</f>
        <v>1</v>
      </c>
      <c r="G94" s="1">
        <f>IF(ISTEXT(Spells!E93),1,0)</f>
        <v>0</v>
      </c>
      <c r="H94" s="1">
        <f>SUM(D94:G94)</f>
        <v>3</v>
      </c>
      <c r="I94" s="1">
        <f ca="1">IF(INDIRECT(ADDRESS((MATCH(Spells!B93,Components!$A$1:$A$173,0)),2,1,TRUE,"components"))&gt;0,1,0)</f>
        <v>0</v>
      </c>
      <c r="J94" s="18">
        <f ca="1">INDIRECT(ADDRESS((MATCH(Spells!B93,Components!$A$1:$A$173,0)),2,1,TRUE,"components"))</f>
        <v>0</v>
      </c>
      <c r="K94" s="1">
        <f ca="1">IF(INDIRECT(ADDRESS((MATCH(Spells!C93,Components!$A$1:$A$173,0)),2,1,TRUE,"components"))&gt;0,1,0)</f>
        <v>0</v>
      </c>
      <c r="L94" s="18">
        <f ca="1">INDIRECT(ADDRESS((MATCH(Spells!C93,Components!$A$1:$A$173,0)),2,1,TRUE,"components"))</f>
        <v>0</v>
      </c>
      <c r="M94" s="1">
        <f ca="1">IF(INDIRECT(ADDRESS((MATCH(Spells!D93,Components!$A$1:$A$173,0)),2,1,TRUE,"components"))&gt;0,1,0)</f>
        <v>0</v>
      </c>
      <c r="N94" s="18">
        <f ca="1">INDIRECT(ADDRESS((MATCH(Spells!D93,Components!$A$1:$A$173,0)),2,1,TRUE,"components"))</f>
        <v>0</v>
      </c>
      <c r="P94" s="18"/>
      <c r="Q94" s="1">
        <f>SUM(I94+K94+M94+O94)</f>
        <v>0</v>
      </c>
      <c r="R94" s="2"/>
    </row>
    <row r="95" spans="1:18" s="1" customFormat="1" ht="12">
      <c r="A95" s="19" t="str">
        <f>Spells!A94</f>
        <v>Talisman Of Epuration (58)</v>
      </c>
      <c r="B95" s="20">
        <f>IF(H95=Q95,"YES","")</f>
      </c>
      <c r="C95" s="20">
        <f>IF(B95="YES",MIN(J95,L95,N95,P95),"")</f>
      </c>
      <c r="D95" s="1">
        <f>IF(ISTEXT(Spells!B94),1,0)</f>
        <v>1</v>
      </c>
      <c r="E95" s="1">
        <f>IF(ISTEXT(Spells!C94),1,0)</f>
        <v>1</v>
      </c>
      <c r="F95" s="1">
        <f>IF(ISTEXT(Spells!D94),1,0)</f>
        <v>1</v>
      </c>
      <c r="G95" s="1">
        <f>IF(ISTEXT(Spells!E94),1,0)</f>
        <v>0</v>
      </c>
      <c r="H95" s="1">
        <f>SUM(D95:G95)</f>
        <v>3</v>
      </c>
      <c r="I95" s="1">
        <f ca="1">IF(INDIRECT(ADDRESS((MATCH(Spells!B94,Components!$A$1:$A$173,0)),2,1,TRUE,"components"))&gt;0,1,0)</f>
        <v>0</v>
      </c>
      <c r="J95" s="18">
        <f ca="1">INDIRECT(ADDRESS((MATCH(Spells!B94,Components!$A$1:$A$173,0)),2,1,TRUE,"components"))</f>
      </c>
      <c r="K95" s="1">
        <f ca="1">IF(INDIRECT(ADDRESS((MATCH(Spells!C94,Components!$A$1:$A$173,0)),2,1,TRUE,"components"))&gt;0,1,0)</f>
        <v>0</v>
      </c>
      <c r="L95" s="18">
        <f ca="1">INDIRECT(ADDRESS((MATCH(Spells!C94,Components!$A$1:$A$173,0)),2,1,TRUE,"components"))</f>
        <v>0</v>
      </c>
      <c r="M95" s="1">
        <f ca="1">IF(INDIRECT(ADDRESS((MATCH(Spells!D94,Components!$A$1:$A$173,0)),2,1,TRUE,"components"))&gt;0,1,0)</f>
        <v>0</v>
      </c>
      <c r="N95" s="18">
        <f ca="1">INDIRECT(ADDRESS((MATCH(Spells!D94,Components!$A$1:$A$173,0)),2,1,TRUE,"components"))</f>
      </c>
      <c r="P95" s="18"/>
      <c r="Q95" s="1">
        <f>SUM(I95+K95+M95+O95)</f>
        <v>0</v>
      </c>
      <c r="R95" s="2"/>
    </row>
    <row r="96" spans="1:18" s="1" customFormat="1" ht="12">
      <c r="A96" s="19" t="str">
        <f>Spells!A95</f>
        <v>Talisman Of The Rhino (58)</v>
      </c>
      <c r="B96" s="20">
        <f>IF(H96=Q96,"YES","")</f>
      </c>
      <c r="C96" s="20">
        <f>IF(B96="YES",MIN(J96,L96,N96,P96),"")</f>
      </c>
      <c r="D96" s="1">
        <f>IF(ISTEXT(Spells!B95),1,0)</f>
        <v>1</v>
      </c>
      <c r="E96" s="1">
        <f>IF(ISTEXT(Spells!C95),1,0)</f>
        <v>1</v>
      </c>
      <c r="F96" s="1">
        <f>IF(ISTEXT(Spells!D95),1,0)</f>
        <v>1</v>
      </c>
      <c r="G96" s="1">
        <f>IF(ISTEXT(Spells!E95),1,0)</f>
        <v>0</v>
      </c>
      <c r="H96" s="1">
        <f>SUM(D96:G96)</f>
        <v>3</v>
      </c>
      <c r="I96" s="1">
        <f ca="1">IF(INDIRECT(ADDRESS((MATCH(Spells!B95,Components!$A$1:$A$173,0)),2,1,TRUE,"components"))&gt;0,1,0)</f>
        <v>0</v>
      </c>
      <c r="J96" s="18">
        <f ca="1">INDIRECT(ADDRESS((MATCH(Spells!B95,Components!$A$1:$A$173,0)),2,1,TRUE,"components"))</f>
      </c>
      <c r="K96" s="1">
        <f ca="1">IF(INDIRECT(ADDRESS((MATCH(Spells!C95,Components!$A$1:$A$173,0)),2,1,TRUE,"components"))&gt;0,1,0)</f>
        <v>0</v>
      </c>
      <c r="L96" s="18">
        <f ca="1">INDIRECT(ADDRESS((MATCH(Spells!C95,Components!$A$1:$A$173,0)),2,1,TRUE,"components"))</f>
        <v>0</v>
      </c>
      <c r="M96" s="1">
        <f ca="1">IF(INDIRECT(ADDRESS((MATCH(Spells!D95,Components!$A$1:$A$173,0)),2,1,TRUE,"components"))&gt;0,1,0)</f>
        <v>0</v>
      </c>
      <c r="N96" s="18">
        <f ca="1">INDIRECT(ADDRESS((MATCH(Spells!D95,Components!$A$1:$A$173,0)),2,1,TRUE,"components"))</f>
        <v>0</v>
      </c>
      <c r="P96" s="18"/>
      <c r="Q96" s="1">
        <f>SUM(I96+K96+M96+O96)</f>
        <v>0</v>
      </c>
      <c r="R96" s="2"/>
    </row>
    <row r="97" spans="1:18" s="1" customFormat="1" ht="12">
      <c r="A97" s="19" t="str">
        <f>Spells!A96</f>
        <v>Talisman Of The Serpent (58)</v>
      </c>
      <c r="B97" s="20">
        <f>IF(H97=Q97,"YES","")</f>
      </c>
      <c r="C97" s="20">
        <f>IF(B97="YES",MIN(J97,L97,N97,P97),"")</f>
      </c>
      <c r="D97" s="1">
        <f>IF(ISTEXT(Spells!B96),1,0)</f>
        <v>1</v>
      </c>
      <c r="E97" s="1">
        <f>IF(ISTEXT(Spells!C96),1,0)</f>
        <v>1</v>
      </c>
      <c r="F97" s="1">
        <f>IF(ISTEXT(Spells!D96),1,0)</f>
        <v>1</v>
      </c>
      <c r="G97" s="1">
        <f>IF(ISTEXT(Spells!E96),1,0)</f>
        <v>0</v>
      </c>
      <c r="H97" s="1">
        <f>SUM(D97:G97)</f>
        <v>3</v>
      </c>
      <c r="I97" s="1">
        <f ca="1">IF(INDIRECT(ADDRESS((MATCH(Spells!B96,Components!$A$1:$A$173,0)),2,1,TRUE,"components"))&gt;0,1,0)</f>
        <v>0</v>
      </c>
      <c r="J97" s="18">
        <f ca="1">INDIRECT(ADDRESS((MATCH(Spells!B96,Components!$A$1:$A$173,0)),2,1,TRUE,"components"))</f>
      </c>
      <c r="K97" s="1">
        <f ca="1">IF(INDIRECT(ADDRESS((MATCH(Spells!C96,Components!$A$1:$A$173,0)),2,1,TRUE,"components"))&gt;0,1,0)</f>
        <v>0</v>
      </c>
      <c r="L97" s="18">
        <f ca="1">INDIRECT(ADDRESS((MATCH(Spells!C96,Components!$A$1:$A$173,0)),2,1,TRUE,"components"))</f>
      </c>
      <c r="M97" s="1">
        <f ca="1">IF(INDIRECT(ADDRESS((MATCH(Spells!D96,Components!$A$1:$A$173,0)),2,1,TRUE,"components"))&gt;0,1,0)</f>
        <v>0</v>
      </c>
      <c r="N97" s="18">
        <f ca="1">INDIRECT(ADDRESS((MATCH(Spells!D96,Components!$A$1:$A$173,0)),2,1,TRUE,"components"))</f>
        <v>0</v>
      </c>
      <c r="P97" s="18"/>
      <c r="Q97" s="1">
        <f>SUM(I97+K97+M97+O97)</f>
        <v>0</v>
      </c>
      <c r="R97" s="2"/>
    </row>
    <row r="98" spans="1:18" s="1" customFormat="1" ht="12">
      <c r="A98" s="19" t="str">
        <f>Spells!A97</f>
        <v>Tigir's Insects (58)</v>
      </c>
      <c r="B98" s="20">
        <f>IF(H98=Q98,"YES","")</f>
      </c>
      <c r="C98" s="20">
        <f>IF(B98="YES",MIN(J98,L98,N98,P98),"")</f>
      </c>
      <c r="D98" s="1">
        <f>IF(ISTEXT(Spells!B97),1,0)</f>
        <v>1</v>
      </c>
      <c r="E98" s="1">
        <f>IF(ISTEXT(Spells!C97),1,0)</f>
        <v>1</v>
      </c>
      <c r="F98" s="1">
        <f>IF(ISTEXT(Spells!D97),1,0)</f>
        <v>1</v>
      </c>
      <c r="G98" s="1">
        <f>IF(ISTEXT(Spells!E97),1,0)</f>
        <v>0</v>
      </c>
      <c r="H98" s="1">
        <f>SUM(D98:G98)</f>
        <v>3</v>
      </c>
      <c r="I98" s="1">
        <f ca="1">IF(INDIRECT(ADDRESS((MATCH(Spells!B97,Components!$A$1:$A$173,0)),2,1,TRUE,"components"))&gt;0,1,0)</f>
        <v>0</v>
      </c>
      <c r="J98" s="18">
        <f ca="1">INDIRECT(ADDRESS((MATCH(Spells!B97,Components!$A$1:$A$173,0)),2,1,TRUE,"components"))</f>
        <v>0</v>
      </c>
      <c r="K98" s="1">
        <f ca="1">IF(INDIRECT(ADDRESS((MATCH(Spells!C97,Components!$A$1:$A$173,0)),2,1,TRUE,"components"))&gt;0,1,0)</f>
        <v>0</v>
      </c>
      <c r="L98" s="18">
        <f ca="1">INDIRECT(ADDRESS((MATCH(Spells!C97,Components!$A$1:$A$173,0)),2,1,TRUE,"components"))</f>
        <v>0</v>
      </c>
      <c r="M98" s="1">
        <f ca="1">IF(INDIRECT(ADDRESS((MATCH(Spells!D97,Components!$A$1:$A$173,0)),2,1,TRUE,"components"))&gt;0,1,0)</f>
        <v>0</v>
      </c>
      <c r="N98" s="18">
        <f ca="1">INDIRECT(ADDRESS((MATCH(Spells!D97,Components!$A$1:$A$173,0)),2,1,TRUE,"components"))</f>
      </c>
      <c r="P98" s="18"/>
      <c r="Q98" s="1">
        <f>SUM(I98+K98+M98+O98)</f>
        <v>0</v>
      </c>
      <c r="R98" s="2"/>
    </row>
    <row r="99" spans="1:18" s="1" customFormat="1" ht="12">
      <c r="A99" s="19" t="str">
        <f>Spells!A98</f>
        <v>Pox Of Bertoxxulous (59)</v>
      </c>
      <c r="B99" s="20">
        <f>IF(H99=Q99,"YES","")</f>
      </c>
      <c r="C99" s="20">
        <f>IF(B99="YES",MIN(J99,L99,N99,P99),"")</f>
      </c>
      <c r="D99" s="1">
        <f>IF(ISTEXT(Spells!B98),1,0)</f>
        <v>1</v>
      </c>
      <c r="E99" s="1">
        <f>IF(ISTEXT(Spells!C98),1,0)</f>
        <v>1</v>
      </c>
      <c r="F99" s="1">
        <f>IF(ISTEXT(Spells!D98),1,0)</f>
        <v>1</v>
      </c>
      <c r="G99" s="1">
        <f>IF(ISTEXT(Spells!E98),1,0)</f>
        <v>0</v>
      </c>
      <c r="H99" s="1">
        <f>SUM(D99:G99)</f>
        <v>3</v>
      </c>
      <c r="I99" s="1">
        <f ca="1">IF(INDIRECT(ADDRESS((MATCH(Spells!B98,Components!$A$1:$A$173,0)),2,1,TRUE,"components"))&gt;0,1,0)</f>
        <v>0</v>
      </c>
      <c r="J99" s="18">
        <f ca="1">INDIRECT(ADDRESS((MATCH(Spells!B98,Components!$A$1:$A$173,0)),2,1,TRUE,"components"))</f>
      </c>
      <c r="K99" s="1">
        <f ca="1">IF(INDIRECT(ADDRESS((MATCH(Spells!C98,Components!$A$1:$A$173,0)),2,1,TRUE,"components"))&gt;0,1,0)</f>
        <v>0</v>
      </c>
      <c r="L99" s="18">
        <f ca="1">INDIRECT(ADDRESS((MATCH(Spells!C98,Components!$A$1:$A$173,0)),2,1,TRUE,"components"))</f>
        <v>0</v>
      </c>
      <c r="M99" s="1">
        <f ca="1">IF(INDIRECT(ADDRESS((MATCH(Spells!D98,Components!$A$1:$A$173,0)),2,1,TRUE,"components"))&gt;0,1,0)</f>
        <v>0</v>
      </c>
      <c r="N99" s="18">
        <f ca="1">INDIRECT(ADDRESS((MATCH(Spells!D98,Components!$A$1:$A$173,0)),2,1,TRUE,"components"))</f>
        <v>0</v>
      </c>
      <c r="P99" s="18"/>
      <c r="Q99" s="1">
        <f>SUM(I99+K99+M99+O99)</f>
        <v>0</v>
      </c>
      <c r="R99" s="2"/>
    </row>
    <row r="100" spans="1:18" s="1" customFormat="1" ht="12">
      <c r="A100" s="19" t="str">
        <f>Spells!A99</f>
        <v>Talisman Of The Raptor (59)</v>
      </c>
      <c r="B100" s="20">
        <f>IF(H100=Q100,"YES","")</f>
      </c>
      <c r="C100" s="20">
        <f>IF(B100="YES",MIN(J100,L100,N100,P100),"")</f>
      </c>
      <c r="D100" s="1">
        <f>IF(ISTEXT(Spells!B99),1,0)</f>
        <v>1</v>
      </c>
      <c r="E100" s="1">
        <f>IF(ISTEXT(Spells!C99),1,0)</f>
        <v>1</v>
      </c>
      <c r="F100" s="1">
        <f>IF(ISTEXT(Spells!D99),1,0)</f>
        <v>1</v>
      </c>
      <c r="G100" s="1">
        <f>IF(ISTEXT(Spells!E99),1,0)</f>
        <v>0</v>
      </c>
      <c r="H100" s="1">
        <f>SUM(D100:G100)</f>
        <v>3</v>
      </c>
      <c r="I100" s="1">
        <f ca="1">IF(INDIRECT(ADDRESS((MATCH(Spells!B99,Components!$A$1:$A$173,0)),2,1,TRUE,"components"))&gt;0,1,0)</f>
        <v>0</v>
      </c>
      <c r="J100" s="18">
        <f ca="1">INDIRECT(ADDRESS((MATCH(Spells!B99,Components!$A$1:$A$173,0)),2,1,TRUE,"components"))</f>
      </c>
      <c r="K100" s="1">
        <f ca="1">IF(INDIRECT(ADDRESS((MATCH(Spells!C99,Components!$A$1:$A$173,0)),2,1,TRUE,"components"))&gt;0,1,0)</f>
        <v>0</v>
      </c>
      <c r="L100" s="18">
        <f ca="1">INDIRECT(ADDRESS((MATCH(Spells!C99,Components!$A$1:$A$173,0)),2,1,TRUE,"components"))</f>
        <v>0</v>
      </c>
      <c r="M100" s="1">
        <f ca="1">IF(INDIRECT(ADDRESS((MATCH(Spells!D99,Components!$A$1:$A$173,0)),2,1,TRUE,"components"))&gt;0,1,0)</f>
        <v>0</v>
      </c>
      <c r="N100" s="18">
        <f ca="1">INDIRECT(ADDRESS((MATCH(Spells!D99,Components!$A$1:$A$173,0)),2,1,TRUE,"components"))</f>
        <v>0</v>
      </c>
      <c r="P100" s="18"/>
      <c r="Q100" s="1">
        <f>SUM(I100+K100+M100+O100)</f>
        <v>0</v>
      </c>
      <c r="R100" s="2"/>
    </row>
    <row r="101" spans="1:18" s="1" customFormat="1" ht="12">
      <c r="A101" s="19" t="str">
        <f>Spells!A100</f>
        <v>Voice Of The Berserker (59)</v>
      </c>
      <c r="B101" s="20">
        <f>IF(H101=Q101,"YES","")</f>
      </c>
      <c r="C101" s="20">
        <f>IF(B101="YES",MIN(J101,L101,N101,P101),"")</f>
      </c>
      <c r="D101" s="1">
        <f>IF(ISTEXT(Spells!B100),1,0)</f>
        <v>1</v>
      </c>
      <c r="E101" s="1">
        <f>IF(ISTEXT(Spells!C100),1,0)</f>
        <v>1</v>
      </c>
      <c r="F101" s="1">
        <f>IF(ISTEXT(Spells!D100),1,0)</f>
        <v>1</v>
      </c>
      <c r="G101" s="1">
        <f>IF(ISTEXT(Spells!E100),1,0)</f>
        <v>0</v>
      </c>
      <c r="H101" s="1">
        <f>SUM(D101:G101)</f>
        <v>3</v>
      </c>
      <c r="I101" s="1">
        <f ca="1">IF(INDIRECT(ADDRESS((MATCH(Spells!B100,Components!$A$1:$A$173,0)),2,1,TRUE,"components"))&gt;0,1,0)</f>
        <v>0</v>
      </c>
      <c r="J101" s="18">
        <f ca="1">INDIRECT(ADDRESS((MATCH(Spells!B100,Components!$A$1:$A$173,0)),2,1,TRUE,"components"))</f>
        <v>0</v>
      </c>
      <c r="K101" s="1">
        <f ca="1">IF(INDIRECT(ADDRESS((MATCH(Spells!C100,Components!$A$1:$A$173,0)),2,1,TRUE,"components"))&gt;0,1,0)</f>
        <v>0</v>
      </c>
      <c r="L101" s="18">
        <f ca="1">INDIRECT(ADDRESS((MATCH(Spells!C100,Components!$A$1:$A$173,0)),2,1,TRUE,"components"))</f>
        <v>0</v>
      </c>
      <c r="M101" s="1">
        <f ca="1">IF(INDIRECT(ADDRESS((MATCH(Spells!D100,Components!$A$1:$A$173,0)),2,1,TRUE,"components"))&gt;0,1,0)</f>
        <v>0</v>
      </c>
      <c r="N101" s="18">
        <f ca="1">INDIRECT(ADDRESS((MATCH(Spells!D100,Components!$A$1:$A$173,0)),2,1,TRUE,"components"))</f>
        <v>0</v>
      </c>
      <c r="P101" s="18"/>
      <c r="Q101" s="1">
        <f>SUM(I101+K101+M101+O101)</f>
        <v>0</v>
      </c>
      <c r="R101" s="2"/>
    </row>
    <row r="102" spans="1:18" s="1" customFormat="1" ht="12">
      <c r="A102" s="19" t="str">
        <f>Spells!A101</f>
        <v>Avatar (60)</v>
      </c>
      <c r="B102" s="20">
        <f>IF(H102=Q102,"YES","")</f>
      </c>
      <c r="C102" s="20">
        <f>IF(B102="YES",MIN(J102,L102,N102,P102),"")</f>
      </c>
      <c r="D102" s="1">
        <f>IF(ISTEXT(Spells!B101),1,0)</f>
        <v>1</v>
      </c>
      <c r="E102" s="1">
        <f>IF(ISTEXT(Spells!C101),1,0)</f>
        <v>1</v>
      </c>
      <c r="F102" s="1">
        <f>IF(ISTEXT(Spells!D101),1,0)</f>
        <v>1</v>
      </c>
      <c r="G102" s="1">
        <f>IF(ISTEXT(Spells!E101),1,0)</f>
        <v>0</v>
      </c>
      <c r="H102" s="1">
        <f>SUM(D102:G102)</f>
        <v>3</v>
      </c>
      <c r="I102" s="1">
        <f ca="1">IF(INDIRECT(ADDRESS((MATCH(Spells!B101,Components!$A$1:$A$173,0)),2,1,TRUE,"components"))&gt;0,1,0)</f>
        <v>0</v>
      </c>
      <c r="J102" s="18">
        <f ca="1">INDIRECT(ADDRESS((MATCH(Spells!B101,Components!$A$1:$A$173,0)),2,1,TRUE,"components"))</f>
        <v>0</v>
      </c>
      <c r="K102" s="1">
        <f ca="1">IF(INDIRECT(ADDRESS((MATCH(Spells!C101,Components!$A$1:$A$173,0)),2,1,TRUE,"components"))&gt;0,1,0)</f>
        <v>0</v>
      </c>
      <c r="L102" s="18">
        <f ca="1">INDIRECT(ADDRESS((MATCH(Spells!C101,Components!$A$1:$A$173,0)),2,1,TRUE,"components"))</f>
        <v>0</v>
      </c>
      <c r="M102" s="1">
        <f ca="1">IF(INDIRECT(ADDRESS((MATCH(Spells!D101,Components!$A$1:$A$173,0)),2,1,TRUE,"components"))&gt;0,1,0)</f>
        <v>0</v>
      </c>
      <c r="N102" s="18">
        <f ca="1">INDIRECT(ADDRESS((MATCH(Spells!D101,Components!$A$1:$A$173,0)),2,1,TRUE,"components"))</f>
        <v>0</v>
      </c>
      <c r="P102" s="18"/>
      <c r="Q102" s="1">
        <f>SUM(I102+K102+M102+O102)</f>
        <v>0</v>
      </c>
      <c r="R102" s="2"/>
    </row>
    <row r="103" spans="1:18" s="1" customFormat="1" ht="12">
      <c r="A103" s="19" t="str">
        <f>Spells!A102</f>
        <v>Focus Of Spirit (60)</v>
      </c>
      <c r="B103" s="20">
        <f>IF(H103=Q103,"YES","")</f>
      </c>
      <c r="C103" s="20">
        <f>IF(B103="YES",MIN(J103,L103,N103,P103),"")</f>
      </c>
      <c r="D103" s="1">
        <f>IF(ISTEXT(Spells!B102),1,0)</f>
        <v>1</v>
      </c>
      <c r="E103" s="1">
        <f>IF(ISTEXT(Spells!C102),1,0)</f>
        <v>1</v>
      </c>
      <c r="F103" s="1">
        <f>IF(ISTEXT(Spells!D102),1,0)</f>
        <v>1</v>
      </c>
      <c r="G103" s="1">
        <f>IF(ISTEXT(Spells!E102),1,0)</f>
        <v>0</v>
      </c>
      <c r="H103" s="1">
        <f>SUM(D103:G103)</f>
        <v>3</v>
      </c>
      <c r="I103" s="1">
        <f ca="1">IF(INDIRECT(ADDRESS((MATCH(Spells!B102,Components!$A$1:$A$173,0)),2,1,TRUE,"components"))&gt;0,1,0)</f>
        <v>0</v>
      </c>
      <c r="J103" s="18">
        <f ca="1">INDIRECT(ADDRESS((MATCH(Spells!B102,Components!$A$1:$A$173,0)),2,1,TRUE,"components"))</f>
      </c>
      <c r="K103" s="1">
        <f ca="1">IF(INDIRECT(ADDRESS((MATCH(Spells!C102,Components!$A$1:$A$173,0)),2,1,TRUE,"components"))&gt;0,1,0)</f>
        <v>0</v>
      </c>
      <c r="L103" s="18">
        <f ca="1">INDIRECT(ADDRESS((MATCH(Spells!C102,Components!$A$1:$A$173,0)),2,1,TRUE,"components"))</f>
        <v>0</v>
      </c>
      <c r="M103" s="1">
        <f ca="1">IF(INDIRECT(ADDRESS((MATCH(Spells!D102,Components!$A$1:$A$173,0)),2,1,TRUE,"components"))&gt;0,1,0)</f>
        <v>0</v>
      </c>
      <c r="N103" s="18">
        <f ca="1">INDIRECT(ADDRESS((MATCH(Spells!D102,Components!$A$1:$A$173,0)),2,1,TRUE,"components"))</f>
      </c>
      <c r="P103" s="18"/>
      <c r="Q103" s="1">
        <f>SUM(I103+K103+M103+O103)</f>
        <v>0</v>
      </c>
      <c r="R103" s="2"/>
    </row>
    <row r="104" spans="1:18" s="1" customFormat="1" ht="12">
      <c r="A104" s="19" t="str">
        <f>Spells!A103</f>
        <v>Khura's Focusing (60)</v>
      </c>
      <c r="B104" s="20">
        <f>IF(H104=Q104,"YES","")</f>
      </c>
      <c r="C104" s="20">
        <f>IF(B104="YES",MIN(J104,L104,N104,P104),"")</f>
      </c>
      <c r="D104" s="1">
        <f>IF(ISTEXT(Spells!B103),1,0)</f>
        <v>1</v>
      </c>
      <c r="E104" s="1">
        <f>IF(ISTEXT(Spells!C103),1,0)</f>
        <v>1</v>
      </c>
      <c r="F104" s="1">
        <f>IF(ISTEXT(Spells!D103),1,0)</f>
        <v>1</v>
      </c>
      <c r="G104" s="1">
        <f>IF(ISTEXT(Spells!E103),1,0)</f>
        <v>0</v>
      </c>
      <c r="H104" s="1">
        <f>SUM(D104:G104)</f>
        <v>3</v>
      </c>
      <c r="I104" s="1">
        <f ca="1">IF(INDIRECT(ADDRESS((MATCH(Spells!B103,Components!$A$1:$A$173,0)),2,1,TRUE,"components"))&gt;0,1,0)</f>
        <v>0</v>
      </c>
      <c r="J104" s="18">
        <f ca="1">INDIRECT(ADDRESS((MATCH(Spells!B103,Components!$A$1:$A$173,0)),2,1,TRUE,"components"))</f>
        <v>0</v>
      </c>
      <c r="K104" s="1">
        <f ca="1">IF(INDIRECT(ADDRESS((MATCH(Spells!C103,Components!$A$1:$A$173,0)),2,1,TRUE,"components"))&gt;0,1,0)</f>
        <v>0</v>
      </c>
      <c r="L104" s="18">
        <f ca="1">INDIRECT(ADDRESS((MATCH(Spells!C103,Components!$A$1:$A$173,0)),2,1,TRUE,"components"))</f>
        <v>0</v>
      </c>
      <c r="M104" s="1">
        <f ca="1">IF(INDIRECT(ADDRESS((MATCH(Spells!D103,Components!$A$1:$A$173,0)),2,1,TRUE,"components"))&gt;0,1,0)</f>
        <v>0</v>
      </c>
      <c r="N104" s="18">
        <f ca="1">INDIRECT(ADDRESS((MATCH(Spells!D103,Components!$A$1:$A$173,0)),2,1,TRUE,"components"))</f>
        <v>0</v>
      </c>
      <c r="P104" s="18"/>
      <c r="Q104" s="1">
        <f>SUM(I104+K104+M104+O104)</f>
        <v>0</v>
      </c>
      <c r="R104" s="2"/>
    </row>
    <row r="105" spans="1:18" s="1" customFormat="1" ht="12">
      <c r="A105" s="19" t="str">
        <f>Spells!A104</f>
        <v>Malo (60)</v>
      </c>
      <c r="B105" s="20">
        <f>IF(H105=Q105,"YES","")</f>
      </c>
      <c r="C105" s="20">
        <f>IF(B105="YES",MIN(J105,L105,N105,P105),"")</f>
      </c>
      <c r="D105" s="1">
        <f>IF(ISTEXT(Spells!B104),1,0)</f>
        <v>1</v>
      </c>
      <c r="E105" s="1">
        <f>IF(ISTEXT(Spells!C104),1,0)</f>
        <v>1</v>
      </c>
      <c r="F105" s="1">
        <f>IF(ISTEXT(Spells!D104),1,0)</f>
        <v>1</v>
      </c>
      <c r="G105" s="1">
        <f>IF(ISTEXT(Spells!E104),1,0)</f>
        <v>1</v>
      </c>
      <c r="H105" s="1">
        <f>SUM(D105:G105)</f>
        <v>4</v>
      </c>
      <c r="I105" s="1">
        <f ca="1">IF(INDIRECT(ADDRESS((MATCH(Spells!B104,Components!$A$1:$A$173,0)),2,1,TRUE,"components"))&gt;0,1,0)</f>
        <v>0</v>
      </c>
      <c r="J105" s="18">
        <f ca="1">INDIRECT(ADDRESS((MATCH(Spells!B104,Components!$A$1:$A$173,0)),2,1,TRUE,"components"))</f>
        <v>0</v>
      </c>
      <c r="K105" s="1">
        <f ca="1">IF(INDIRECT(ADDRESS((MATCH(Spells!C104,Components!$A$1:$A$173,0)),2,1,TRUE,"components"))&gt;0,1,0)</f>
        <v>0</v>
      </c>
      <c r="L105" s="18">
        <f ca="1">INDIRECT(ADDRESS((MATCH(Spells!C104,Components!$A$1:$A$173,0)),2,1,TRUE,"components"))</f>
        <v>0</v>
      </c>
      <c r="M105" s="1">
        <f ca="1">IF(INDIRECT(ADDRESS((MATCH(Spells!D104,Components!$A$1:$A$173,0)),2,1,TRUE,"components"))&gt;0,1,0)</f>
        <v>0</v>
      </c>
      <c r="N105" s="18">
        <f ca="1">INDIRECT(ADDRESS((MATCH(Spells!D104,Components!$A$1:$A$173,0)),2,1,TRUE,"components"))</f>
        <v>0</v>
      </c>
      <c r="O105" s="1">
        <f ca="1">IF(INDIRECT(ADDRESS((MATCH(Spells!E104,Components!$A$1:$A$173,0)),2,1,TRUE,"components"))&gt;0,1,0)</f>
        <v>0</v>
      </c>
      <c r="P105" s="18">
        <f ca="1">INDIRECT(ADDRESS((MATCH(Spells!E104,Components!$A$1:$A$173,0)),2,1,TRUE,"components"))</f>
        <v>0</v>
      </c>
      <c r="Q105" s="1">
        <f>SUM(I105+K105+M105+O105)</f>
        <v>0</v>
      </c>
      <c r="R105" s="2"/>
    </row>
    <row r="106" spans="1:18" s="1" customFormat="1" ht="12">
      <c r="A106" s="21" t="str">
        <f>Spells!A105</f>
        <v>Torpor (60)</v>
      </c>
      <c r="B106" s="22">
        <f>IF(H106=Q106,"YES","")</f>
      </c>
      <c r="C106" s="22">
        <f>IF(B106="YES",MIN(J106,L106,N106,P106),"")</f>
      </c>
      <c r="D106" s="1">
        <f>IF(ISTEXT(Spells!B105),1,0)</f>
        <v>1</v>
      </c>
      <c r="E106" s="1">
        <f>IF(ISTEXT(Spells!C105),1,0)</f>
        <v>1</v>
      </c>
      <c r="F106" s="1">
        <f>IF(ISTEXT(Spells!D105),1,0)</f>
        <v>1</v>
      </c>
      <c r="G106" s="1">
        <f>IF(ISTEXT(Spells!E105),1,0)</f>
        <v>1</v>
      </c>
      <c r="H106" s="1">
        <f>SUM(D106:G106)</f>
        <v>4</v>
      </c>
      <c r="I106" s="1">
        <f ca="1">IF(INDIRECT(ADDRESS((MATCH(Spells!B105,Components!$A$1:$A$173,0)),2,1,TRUE,"components"))&gt;0,1,0)</f>
        <v>0</v>
      </c>
      <c r="J106" s="18">
        <f ca="1">INDIRECT(ADDRESS((MATCH(Spells!B105,Components!$A$1:$A$173,0)),2,1,TRUE,"components"))</f>
        <v>0</v>
      </c>
      <c r="K106" s="1">
        <f ca="1">IF(INDIRECT(ADDRESS((MATCH(Spells!C105,Components!$A$1:$A$173,0)),2,1,TRUE,"components"))&gt;0,1,0)</f>
        <v>0</v>
      </c>
      <c r="L106" s="18">
        <f ca="1">INDIRECT(ADDRESS((MATCH(Spells!C105,Components!$A$1:$A$173,0)),2,1,TRUE,"components"))</f>
      </c>
      <c r="M106" s="1">
        <f ca="1">IF(INDIRECT(ADDRESS((MATCH(Spells!D105,Components!$A$1:$A$173,0)),2,1,TRUE,"components"))&gt;0,1,0)</f>
        <v>0</v>
      </c>
      <c r="N106" s="18">
        <f ca="1">INDIRECT(ADDRESS((MATCH(Spells!D105,Components!$A$1:$A$173,0)),2,1,TRUE,"components"))</f>
        <v>0</v>
      </c>
      <c r="O106" s="1">
        <f ca="1">IF(INDIRECT(ADDRESS((MATCH(Spells!E105,Components!$A$1:$A$173,0)),2,1,TRUE,"components"))&gt;0,1,0)</f>
        <v>0</v>
      </c>
      <c r="P106" s="18">
        <f ca="1">INDIRECT(ADDRESS((MATCH(Spells!E105,Components!$A$1:$A$173,0)),2,1,TRUE,"components"))</f>
      </c>
      <c r="Q106" s="1">
        <f>SUM(I106+K106+M106+O106)</f>
        <v>0</v>
      </c>
      <c r="R106" s="2"/>
    </row>
    <row r="107" spans="1:18" s="1" customFormat="1" ht="12">
      <c r="A107" s="23" t="str">
        <f>Spells!A106</f>
        <v>Enchanters Combine In Phantasmal Tome</v>
      </c>
      <c r="B107" s="23"/>
      <c r="C107" s="23"/>
      <c r="N107" s="18"/>
      <c r="P107" s="18"/>
      <c r="R107" s="2"/>
    </row>
    <row r="108" spans="1:18" s="1" customFormat="1" ht="12">
      <c r="A108" s="27" t="str">
        <f>Spells!A107</f>
        <v>Improved Invisibility (Level 50)</v>
      </c>
      <c r="B108" s="28">
        <f>IF(H108=Q108,"YES","")</f>
      </c>
      <c r="C108" s="28">
        <f>IF(B108="YES",MIN(J108,L108,N108,P108),"")</f>
      </c>
      <c r="D108" s="1">
        <f>IF(ISTEXT(Spells!B107),1,0)</f>
        <v>1</v>
      </c>
      <c r="E108" s="1">
        <f>IF(ISTEXT(Spells!C107),1,0)</f>
        <v>1</v>
      </c>
      <c r="F108" s="1">
        <f>IF(ISTEXT(Spells!D107),1,0)</f>
        <v>0</v>
      </c>
      <c r="G108" s="1">
        <f>IF(ISTEXT(Spells!E107),1,0)</f>
        <v>0</v>
      </c>
      <c r="H108" s="1">
        <f>SUM(D108:G108)</f>
        <v>2</v>
      </c>
      <c r="I108" s="1">
        <f ca="1">IF(INDIRECT(ADDRESS((MATCH(Spells!B107,Components!$A$1:$A$173,0)),2,1,TRUE,"components"))&gt;0,1,0)</f>
        <v>0</v>
      </c>
      <c r="J108" s="18">
        <f ca="1">INDIRECT(ADDRESS((MATCH(Spells!B107,Components!$A$1:$A$173,0)),2,1,TRUE,"components"))</f>
      </c>
      <c r="K108" s="1">
        <f ca="1">IF(INDIRECT(ADDRESS((MATCH(Spells!C107,Components!$A$1:$A$173,0)),2,1,TRUE,"components"))&gt;0,1,0)</f>
        <v>0</v>
      </c>
      <c r="L108" s="18">
        <f ca="1">INDIRECT(ADDRESS((MATCH(Spells!C107,Components!$A$1:$A$173,0)),2,1,TRUE,"components"))</f>
      </c>
      <c r="N108" s="18"/>
      <c r="P108" s="18"/>
      <c r="Q108" s="1">
        <f>SUM(I108+K108+M108+O108)</f>
        <v>0</v>
      </c>
      <c r="R108" s="2"/>
    </row>
    <row r="109" spans="1:18" s="1" customFormat="1" ht="12">
      <c r="A109" s="27" t="str">
        <f>Spells!A108</f>
        <v>Theft Of Thought (Level 51)</v>
      </c>
      <c r="B109" s="28">
        <f>IF(H109=Q109,"YES","")</f>
      </c>
      <c r="C109" s="28">
        <f>IF(B109="YES",MIN(J109,L109,N109,P109),"")</f>
      </c>
      <c r="D109" s="1">
        <f>IF(ISTEXT(Spells!B108),1,0)</f>
        <v>1</v>
      </c>
      <c r="E109" s="1">
        <f>IF(ISTEXT(Spells!C108),1,0)</f>
        <v>1</v>
      </c>
      <c r="F109" s="1">
        <f>IF(ISTEXT(Spells!D108),1,0)</f>
        <v>0</v>
      </c>
      <c r="G109" s="1">
        <f>IF(ISTEXT(Spells!E108),1,0)</f>
        <v>0</v>
      </c>
      <c r="H109" s="1">
        <f>SUM(D109:G109)</f>
        <v>2</v>
      </c>
      <c r="I109" s="1">
        <f ca="1">IF(INDIRECT(ADDRESS((MATCH(Spells!B108,Components!$A$1:$A$173,0)),2,1,TRUE,"components"))&gt;0,1,0)</f>
        <v>0</v>
      </c>
      <c r="J109" s="18">
        <f ca="1">INDIRECT(ADDRESS((MATCH(Spells!B108,Components!$A$1:$A$173,0)),2,1,TRUE,"components"))</f>
        <v>0</v>
      </c>
      <c r="K109" s="1">
        <f ca="1">IF(INDIRECT(ADDRESS((MATCH(Spells!C108,Components!$A$1:$A$173,0)),2,1,TRUE,"components"))&gt;0,1,0)</f>
        <v>0</v>
      </c>
      <c r="L109" s="18">
        <f ca="1">INDIRECT(ADDRESS((MATCH(Spells!C108,Components!$A$1:$A$173,0)),2,1,TRUE,"components"))</f>
      </c>
      <c r="N109" s="18"/>
      <c r="P109" s="18"/>
      <c r="Q109" s="1">
        <f>SUM(I109+K109+M109+O109)</f>
        <v>0</v>
      </c>
      <c r="R109" s="2"/>
    </row>
    <row r="110" spans="1:18" s="1" customFormat="1" ht="12">
      <c r="A110" s="27" t="str">
        <f>Spells!A109</f>
        <v>Everlasting Breath (Level 51)</v>
      </c>
      <c r="B110" s="28">
        <f>IF(H110=Q110,"YES","")</f>
      </c>
      <c r="C110" s="28">
        <f>IF(B110="YES",MIN(J110,L110,N110,P110),"")</f>
      </c>
      <c r="D110" s="1">
        <f>IF(ISTEXT(Spells!B109),1,0)</f>
        <v>1</v>
      </c>
      <c r="E110" s="1">
        <f>IF(ISTEXT(Spells!C109),1,0)</f>
        <v>1</v>
      </c>
      <c r="F110" s="1">
        <f>IF(ISTEXT(Spells!D109),1,0)</f>
        <v>0</v>
      </c>
      <c r="G110" s="1">
        <f>IF(ISTEXT(Spells!E109),1,0)</f>
        <v>0</v>
      </c>
      <c r="H110" s="1">
        <f>SUM(D110:G110)</f>
        <v>2</v>
      </c>
      <c r="I110" s="1">
        <f ca="1">IF(INDIRECT(ADDRESS((MATCH(Spells!B109,Components!$A$1:$A$173,0)),2,1,TRUE,"components"))&gt;0,1,0)</f>
        <v>0</v>
      </c>
      <c r="J110" s="18">
        <f ca="1">INDIRECT(ADDRESS((MATCH(Spells!B109,Components!$A$1:$A$173,0)),2,1,TRUE,"components"))</f>
        <v>0</v>
      </c>
      <c r="K110" s="1">
        <f ca="1">IF(INDIRECT(ADDRESS((MATCH(Spells!C109,Components!$A$1:$A$173,0)),2,1,TRUE,"components"))&gt;0,1,0)</f>
        <v>0</v>
      </c>
      <c r="L110" s="18">
        <f ca="1">INDIRECT(ADDRESS((MATCH(Spells!C109,Components!$A$1:$A$173,0)),2,1,TRUE,"components"))</f>
      </c>
      <c r="N110" s="18"/>
      <c r="P110" s="18"/>
      <c r="Q110" s="1">
        <f>SUM(I110+K110+M110+O110)</f>
        <v>0</v>
      </c>
      <c r="R110" s="2"/>
    </row>
    <row r="111" spans="1:18" s="1" customFormat="1" ht="12">
      <c r="A111" s="27" t="str">
        <f>Spells!A110</f>
        <v>Levitation (Level 51)</v>
      </c>
      <c r="B111" s="28">
        <f>IF(H111=Q111,"YES","")</f>
      </c>
      <c r="C111" s="28">
        <f>IF(B111="YES",MIN(J111,L111,N111,P111),"")</f>
      </c>
      <c r="D111" s="1">
        <f>IF(ISTEXT(Spells!B110),1,0)</f>
        <v>1</v>
      </c>
      <c r="E111" s="1">
        <f>IF(ISTEXT(Spells!C110),1,0)</f>
        <v>1</v>
      </c>
      <c r="F111" s="1">
        <f>IF(ISTEXT(Spells!D110),1,0)</f>
        <v>0</v>
      </c>
      <c r="G111" s="1">
        <f>IF(ISTEXT(Spells!E110),1,0)</f>
        <v>0</v>
      </c>
      <c r="H111" s="1">
        <f>SUM(D111:G111)</f>
        <v>2</v>
      </c>
      <c r="I111" s="1">
        <f ca="1">IF(INDIRECT(ADDRESS((MATCH(Spells!B110,Components!$A$1:$A$173,0)),2,1,TRUE,"components"))&gt;0,1,0)</f>
        <v>0</v>
      </c>
      <c r="J111" s="18">
        <f ca="1">INDIRECT(ADDRESS((MATCH(Spells!B110,Components!$A$1:$A$173,0)),2,1,TRUE,"components"))</f>
      </c>
      <c r="K111" s="1">
        <f ca="1">IF(INDIRECT(ADDRESS((MATCH(Spells!C110,Components!$A$1:$A$173,0)),2,1,TRUE,"components"))&gt;0,1,0)</f>
        <v>0</v>
      </c>
      <c r="L111" s="18">
        <f ca="1">INDIRECT(ADDRESS((MATCH(Spells!C110,Components!$A$1:$A$173,0)),2,1,TRUE,"components"))</f>
      </c>
      <c r="N111" s="18"/>
      <c r="P111" s="18"/>
      <c r="Q111" s="1">
        <f>SUM(I111+K111+M111+O111)</f>
        <v>0</v>
      </c>
      <c r="R111" s="2"/>
    </row>
    <row r="112" spans="1:18" s="1" customFormat="1" ht="12">
      <c r="A112" s="27" t="str">
        <f>Spells!A111</f>
        <v>Color Slant (Level 52)</v>
      </c>
      <c r="B112" s="28">
        <f>IF(H112=Q112,"YES","")</f>
      </c>
      <c r="C112" s="28">
        <f>IF(B112="YES",MIN(J112,L112,N112,P112),"")</f>
      </c>
      <c r="D112" s="1">
        <f>IF(ISTEXT(Spells!B111),1,0)</f>
        <v>1</v>
      </c>
      <c r="E112" s="1">
        <f>IF(ISTEXT(Spells!C111),1,0)</f>
        <v>1</v>
      </c>
      <c r="F112" s="1">
        <f>IF(ISTEXT(Spells!D111),1,0)</f>
        <v>0</v>
      </c>
      <c r="G112" s="1">
        <f>IF(ISTEXT(Spells!E111),1,0)</f>
        <v>0</v>
      </c>
      <c r="H112" s="1">
        <f>SUM(D112:G112)</f>
        <v>2</v>
      </c>
      <c r="I112" s="1">
        <f ca="1">IF(INDIRECT(ADDRESS((MATCH(Spells!B111,Components!$A$1:$A$173,0)),2,1,TRUE,"components"))&gt;0,1,0)</f>
        <v>0</v>
      </c>
      <c r="J112" s="18">
        <f ca="1">INDIRECT(ADDRESS((MATCH(Spells!B111,Components!$A$1:$A$173,0)),2,1,TRUE,"components"))</f>
        <v>0</v>
      </c>
      <c r="K112" s="1">
        <f ca="1">IF(INDIRECT(ADDRESS((MATCH(Spells!C111,Components!$A$1:$A$173,0)),2,1,TRUE,"components"))&gt;0,1,0)</f>
        <v>0</v>
      </c>
      <c r="L112" s="18">
        <f ca="1">INDIRECT(ADDRESS((MATCH(Spells!C111,Components!$A$1:$A$173,0)),2,1,TRUE,"components"))</f>
        <v>0</v>
      </c>
      <c r="N112" s="18"/>
      <c r="P112" s="18"/>
      <c r="Q112" s="1">
        <f>SUM(I112+K112+M112+O112)</f>
        <v>0</v>
      </c>
      <c r="R112" s="2"/>
    </row>
    <row r="113" spans="1:18" s="1" customFormat="1" ht="12">
      <c r="A113" s="27" t="str">
        <f>Spells!A112</f>
        <v>Cripple (Level 53)</v>
      </c>
      <c r="B113" s="28">
        <f>IF(H113=Q113,"YES","")</f>
      </c>
      <c r="C113" s="28">
        <f>IF(B113="YES",MIN(J113,L113,N113,P113),"")</f>
      </c>
      <c r="D113" s="1">
        <f>IF(ISTEXT(Spells!B112),1,0)</f>
        <v>1</v>
      </c>
      <c r="E113" s="1">
        <f>IF(ISTEXT(Spells!C112),1,0)</f>
        <v>1</v>
      </c>
      <c r="F113" s="1">
        <f>IF(ISTEXT(Spells!D112),1,0)</f>
        <v>0</v>
      </c>
      <c r="G113" s="1">
        <f>IF(ISTEXT(Spells!E112),1,0)</f>
        <v>0</v>
      </c>
      <c r="H113" s="1">
        <f>SUM(D113:G113)</f>
        <v>2</v>
      </c>
      <c r="I113" s="1">
        <f ca="1">IF(INDIRECT(ADDRESS((MATCH(Spells!B112,Components!$A$1:$A$173,0)),2,1,TRUE,"components"))&gt;0,1,0)</f>
        <v>0</v>
      </c>
      <c r="J113" s="18">
        <f ca="1">INDIRECT(ADDRESS((MATCH(Spells!B112,Components!$A$1:$A$173,0)),2,1,TRUE,"components"))</f>
        <v>0</v>
      </c>
      <c r="K113" s="1">
        <f ca="1">IF(INDIRECT(ADDRESS((MATCH(Spells!C112,Components!$A$1:$A$173,0)),2,1,TRUE,"components"))&gt;0,1,0)</f>
        <v>0</v>
      </c>
      <c r="L113" s="18">
        <f ca="1">INDIRECT(ADDRESS((MATCH(Spells!C112,Components!$A$1:$A$173,0)),2,1,TRUE,"components"))</f>
        <v>0</v>
      </c>
      <c r="N113" s="18"/>
      <c r="P113" s="18"/>
      <c r="Q113" s="1">
        <f>SUM(I113+K113+M113+O113)</f>
        <v>0</v>
      </c>
      <c r="R113" s="2"/>
    </row>
    <row r="114" spans="1:18" s="1" customFormat="1" ht="12">
      <c r="A114" s="27" t="str">
        <f>Spells!A113</f>
        <v>Illusion Vah Shir (Level 54)</v>
      </c>
      <c r="B114" s="28">
        <f>IF(H114=Q114,"YES","")</f>
      </c>
      <c r="C114" s="28">
        <f>IF(B114="YES",MIN(J114,L114,N114,P114),"")</f>
      </c>
      <c r="D114" s="1">
        <f>IF(ISTEXT(Spells!B113),1,0)</f>
        <v>1</v>
      </c>
      <c r="E114" s="1">
        <f>IF(ISTEXT(Spells!C113),1,0)</f>
        <v>1</v>
      </c>
      <c r="F114" s="1">
        <f>IF(ISTEXT(Spells!D113),1,0)</f>
        <v>0</v>
      </c>
      <c r="G114" s="1">
        <f>IF(ISTEXT(Spells!E113),1,0)</f>
        <v>0</v>
      </c>
      <c r="H114" s="1">
        <f>SUM(D114:G114)</f>
        <v>2</v>
      </c>
      <c r="I114" s="1">
        <f ca="1">IF(INDIRECT(ADDRESS((MATCH(Spells!B113,Components!$A$1:$A$173,0)),2,1,TRUE,"components"))&gt;0,1,0)</f>
        <v>0</v>
      </c>
      <c r="J114" s="18">
        <f ca="1">INDIRECT(ADDRESS((MATCH(Spells!B113,Components!$A$1:$A$173,0)),2,1,TRUE,"components"))</f>
      </c>
      <c r="K114" s="1">
        <f ca="1">IF(INDIRECT(ADDRESS((MATCH(Spells!C113,Components!$A$1:$A$173,0)),2,1,TRUE,"components"))&gt;0,1,0)</f>
        <v>0</v>
      </c>
      <c r="L114" s="18">
        <f ca="1">INDIRECT(ADDRESS((MATCH(Spells!C113,Components!$A$1:$A$173,0)),2,1,TRUE,"components"))</f>
        <v>0</v>
      </c>
      <c r="N114" s="18"/>
      <c r="P114" s="18"/>
      <c r="Q114" s="1">
        <f>SUM(I114+K114+M114+O114)</f>
        <v>0</v>
      </c>
      <c r="R114" s="2"/>
    </row>
    <row r="115" spans="1:18" s="1" customFormat="1" ht="12">
      <c r="A115" s="27" t="str">
        <f>Spells!A114</f>
        <v>Dementia (Level 54)</v>
      </c>
      <c r="B115" s="28">
        <f>IF(H115=Q115,"YES","")</f>
      </c>
      <c r="C115" s="28">
        <f>IF(B115="YES",MIN(J115,L115,N115,P115),"")</f>
      </c>
      <c r="D115" s="1">
        <f>IF(ISTEXT(Spells!B114),1,0)</f>
        <v>1</v>
      </c>
      <c r="E115" s="1">
        <f>IF(ISTEXT(Spells!C114),1,0)</f>
        <v>1</v>
      </c>
      <c r="F115" s="1">
        <f>IF(ISTEXT(Spells!D114),1,0)</f>
        <v>0</v>
      </c>
      <c r="G115" s="1">
        <f>IF(ISTEXT(Spells!E114),1,0)</f>
        <v>0</v>
      </c>
      <c r="H115" s="1">
        <f>SUM(D115:G115)</f>
        <v>2</v>
      </c>
      <c r="I115" s="1">
        <f ca="1">IF(INDIRECT(ADDRESS((MATCH(Spells!B114,Components!$A$1:$A$173,0)),2,1,TRUE,"components"))&gt;0,1,0)</f>
        <v>0</v>
      </c>
      <c r="J115" s="18">
        <f ca="1">INDIRECT(ADDRESS((MATCH(Spells!B114,Components!$A$1:$A$173,0)),2,1,TRUE,"components"))</f>
      </c>
      <c r="K115" s="1">
        <f ca="1">IF(INDIRECT(ADDRESS((MATCH(Spells!C114,Components!$A$1:$A$173,0)),2,1,TRUE,"components"))&gt;0,1,0)</f>
        <v>0</v>
      </c>
      <c r="L115" s="18">
        <f ca="1">INDIRECT(ADDRESS((MATCH(Spells!C114,Components!$A$1:$A$173,0)),2,1,TRUE,"components"))</f>
        <v>0</v>
      </c>
      <c r="N115" s="18"/>
      <c r="P115" s="18"/>
      <c r="Q115" s="1">
        <f>SUM(I115+K115+M115+O115)</f>
        <v>0</v>
      </c>
      <c r="R115" s="2"/>
    </row>
    <row r="116" spans="1:18" s="1" customFormat="1" ht="12">
      <c r="A116" s="27" t="str">
        <f>Spells!A115</f>
        <v>Gift Of Insight (Level 55)</v>
      </c>
      <c r="B116" s="28">
        <f>IF(H116=Q116,"YES","")</f>
      </c>
      <c r="C116" s="28">
        <f>IF(B116="YES",MIN(J116,L116,N116,P116),"")</f>
      </c>
      <c r="D116" s="1">
        <f>IF(ISTEXT(Spells!B115),1,0)</f>
        <v>1</v>
      </c>
      <c r="E116" s="1">
        <f>IF(ISTEXT(Spells!C115),1,0)</f>
        <v>1</v>
      </c>
      <c r="F116" s="1">
        <f>IF(ISTEXT(Spells!D115),1,0)</f>
        <v>0</v>
      </c>
      <c r="G116" s="1">
        <f>IF(ISTEXT(Spells!E115),1,0)</f>
        <v>0</v>
      </c>
      <c r="H116" s="1">
        <f>SUM(D116:G116)</f>
        <v>2</v>
      </c>
      <c r="I116" s="1">
        <f ca="1">IF(INDIRECT(ADDRESS((MATCH(Spells!B115,Components!$A$1:$A$173,0)),2,1,TRUE,"components"))&gt;0,1,0)</f>
        <v>0</v>
      </c>
      <c r="J116" s="18">
        <f ca="1">INDIRECT(ADDRESS((MATCH(Spells!B115,Components!$A$1:$A$173,0)),2,1,TRUE,"components"))</f>
        <v>0</v>
      </c>
      <c r="K116" s="1">
        <f ca="1">IF(INDIRECT(ADDRESS((MATCH(Spells!C115,Components!$A$1:$A$173,0)),2,1,TRUE,"components"))&gt;0,1,0)</f>
        <v>0</v>
      </c>
      <c r="L116" s="18">
        <f ca="1">INDIRECT(ADDRESS((MATCH(Spells!C115,Components!$A$1:$A$173,0)),2,1,TRUE,"components"))</f>
        <v>0</v>
      </c>
      <c r="N116" s="18"/>
      <c r="P116" s="18"/>
      <c r="Q116" s="1">
        <f>SUM(I116+K116+M116+O116)</f>
        <v>0</v>
      </c>
      <c r="R116" s="2"/>
    </row>
    <row r="117" spans="1:18" s="1" customFormat="1" ht="12">
      <c r="A117" s="27" t="str">
        <f>Spells!A116</f>
        <v>Lagarn's Lamentation (Level 55)</v>
      </c>
      <c r="B117" s="28">
        <f>IF(H117=Q117,"YES","")</f>
      </c>
      <c r="C117" s="28">
        <f>IF(B117="YES",MIN(J117,L117,N117,P117),"")</f>
      </c>
      <c r="D117" s="1">
        <f>IF(ISTEXT(Spells!B116),1,0)</f>
        <v>1</v>
      </c>
      <c r="E117" s="1">
        <f>IF(ISTEXT(Spells!C116),1,0)</f>
        <v>1</v>
      </c>
      <c r="F117" s="1">
        <f>IF(ISTEXT(Spells!D116),1,0)</f>
        <v>0</v>
      </c>
      <c r="G117" s="1">
        <f>IF(ISTEXT(Spells!E116),1,0)</f>
        <v>0</v>
      </c>
      <c r="H117" s="1">
        <f>SUM(D117:G117)</f>
        <v>2</v>
      </c>
      <c r="I117" s="1">
        <f ca="1">IF(INDIRECT(ADDRESS((MATCH(Spells!B116,Components!$A$1:$A$173,0)),2,1,TRUE,"components"))&gt;0,1,0)</f>
        <v>0</v>
      </c>
      <c r="J117" s="18">
        <f ca="1">INDIRECT(ADDRESS((MATCH(Spells!B116,Components!$A$1:$A$173,0)),2,1,TRUE,"components"))</f>
        <v>0</v>
      </c>
      <c r="K117" s="1">
        <f ca="1">IF(INDIRECT(ADDRESS((MATCH(Spells!C116,Components!$A$1:$A$173,0)),2,1,TRUE,"components"))&gt;0,1,0)</f>
        <v>0</v>
      </c>
      <c r="L117" s="18">
        <f ca="1">INDIRECT(ADDRESS((MATCH(Spells!C116,Components!$A$1:$A$173,0)),2,1,TRUE,"components"))</f>
        <v>0</v>
      </c>
      <c r="N117" s="18"/>
      <c r="P117" s="18"/>
      <c r="Q117" s="1">
        <f>SUM(I117+K117+M117+O117)</f>
        <v>0</v>
      </c>
      <c r="R117" s="2"/>
    </row>
    <row r="118" spans="1:18" s="1" customFormat="1" ht="12">
      <c r="A118" s="27" t="str">
        <f>Spells!A117</f>
        <v>Zurnaik's Animation (Level 55)</v>
      </c>
      <c r="B118" s="28">
        <f>IF(H118=Q118,"YES","")</f>
      </c>
      <c r="C118" s="28">
        <f>IF(B118="YES",MIN(J118,L118,N118,P118),"")</f>
      </c>
      <c r="D118" s="1">
        <f>IF(ISTEXT(Spells!B117),1,0)</f>
        <v>1</v>
      </c>
      <c r="E118" s="1">
        <f>IF(ISTEXT(Spells!C117),1,0)</f>
        <v>1</v>
      </c>
      <c r="F118" s="1">
        <f>IF(ISTEXT(Spells!D117),1,0)</f>
        <v>0</v>
      </c>
      <c r="G118" s="1">
        <f>IF(ISTEXT(Spells!E117),1,0)</f>
        <v>0</v>
      </c>
      <c r="H118" s="1">
        <f>SUM(D118:G118)</f>
        <v>2</v>
      </c>
      <c r="I118" s="1">
        <f ca="1">IF(INDIRECT(ADDRESS((MATCH(Spells!B117,Components!$A$1:$A$173,0)),2,1,TRUE,"components"))&gt;0,1,0)</f>
        <v>0</v>
      </c>
      <c r="J118" s="18">
        <f ca="1">INDIRECT(ADDRESS((MATCH(Spells!B117,Components!$A$1:$A$173,0)),2,1,TRUE,"components"))</f>
      </c>
      <c r="K118" s="1">
        <f ca="1">IF(INDIRECT(ADDRESS((MATCH(Spells!C117,Components!$A$1:$A$173,0)),2,1,TRUE,"components"))&gt;0,1,0)</f>
        <v>0</v>
      </c>
      <c r="L118" s="18">
        <f ca="1">INDIRECT(ADDRESS((MATCH(Spells!C117,Components!$A$1:$A$173,0)),2,1,TRUE,"components"))</f>
        <v>0</v>
      </c>
      <c r="N118" s="18"/>
      <c r="P118" s="18"/>
      <c r="Q118" s="1">
        <f>SUM(I118+K118+M118+O118)</f>
        <v>0</v>
      </c>
      <c r="R118" s="2"/>
    </row>
    <row r="119" spans="1:18" s="1" customFormat="1" ht="12">
      <c r="A119" s="27" t="str">
        <f>Spells!A118</f>
        <v>Wind Of Tashani (Level 55)</v>
      </c>
      <c r="B119" s="28">
        <f>IF(H119=Q119,"YES","")</f>
      </c>
      <c r="C119" s="28">
        <f>IF(B119="YES",MIN(J119,L119,N119,P119),"")</f>
      </c>
      <c r="D119" s="1">
        <f>IF(ISTEXT(Spells!B118),1,0)</f>
        <v>1</v>
      </c>
      <c r="E119" s="1">
        <f>IF(ISTEXT(Spells!C118),1,0)</f>
        <v>1</v>
      </c>
      <c r="F119" s="1">
        <f>IF(ISTEXT(Spells!D118),1,0)</f>
        <v>0</v>
      </c>
      <c r="G119" s="1">
        <f>IF(ISTEXT(Spells!E118),1,0)</f>
        <v>0</v>
      </c>
      <c r="H119" s="1">
        <f>SUM(D119:G119)</f>
        <v>2</v>
      </c>
      <c r="I119" s="1">
        <f ca="1">IF(INDIRECT(ADDRESS((MATCH(Spells!B118,Components!$A$1:$A$173,0)),2,1,TRUE,"components"))&gt;0,1,0)</f>
        <v>0</v>
      </c>
      <c r="J119" s="18">
        <f ca="1">INDIRECT(ADDRESS((MATCH(Spells!B118,Components!$A$1:$A$173,0)),2,1,TRUE,"components"))</f>
      </c>
      <c r="K119" s="1">
        <f ca="1">IF(INDIRECT(ADDRESS((MATCH(Spells!C118,Components!$A$1:$A$173,0)),2,1,TRUE,"components"))&gt;0,1,0)</f>
        <v>0</v>
      </c>
      <c r="L119" s="18">
        <f ca="1">INDIRECT(ADDRESS((MATCH(Spells!C118,Components!$A$1:$A$173,0)),2,1,TRUE,"components"))</f>
        <v>0</v>
      </c>
      <c r="N119" s="18"/>
      <c r="P119" s="18"/>
      <c r="Q119" s="1">
        <f>SUM(I119+K119+M119+O119)</f>
        <v>0</v>
      </c>
      <c r="R119" s="2"/>
    </row>
    <row r="120" spans="1:18" s="1" customFormat="1" ht="12">
      <c r="A120" s="27" t="str">
        <f>Spells!A119</f>
        <v>Augment (Level 56)</v>
      </c>
      <c r="B120" s="28">
        <f>IF(H120=Q120,"YES","")</f>
      </c>
      <c r="C120" s="28">
        <f>IF(B120="YES",MIN(J120,L120,N120,P120),"")</f>
      </c>
      <c r="D120" s="1">
        <f>IF(ISTEXT(Spells!B119),1,0)</f>
        <v>1</v>
      </c>
      <c r="E120" s="1">
        <f>IF(ISTEXT(Spells!C119),1,0)</f>
        <v>1</v>
      </c>
      <c r="F120" s="1">
        <f>IF(ISTEXT(Spells!D119),1,0)</f>
        <v>1</v>
      </c>
      <c r="G120" s="1">
        <f>IF(ISTEXT(Spells!E119),1,0)</f>
        <v>0</v>
      </c>
      <c r="H120" s="1">
        <f>SUM(D120:G120)</f>
        <v>3</v>
      </c>
      <c r="I120" s="1">
        <f ca="1">IF(INDIRECT(ADDRESS((MATCH(Spells!B119,Components!$A$1:$A$173,0)),2,1,TRUE,"components"))&gt;0,1,0)</f>
        <v>0</v>
      </c>
      <c r="J120" s="18">
        <f ca="1">INDIRECT(ADDRESS((MATCH(Spells!B119,Components!$A$1:$A$173,0)),2,1,TRUE,"components"))</f>
        <v>0</v>
      </c>
      <c r="K120" s="1">
        <f ca="1">IF(INDIRECT(ADDRESS((MATCH(Spells!C119,Components!$A$1:$A$173,0)),2,1,TRUE,"components"))&gt;0,1,0)</f>
        <v>0</v>
      </c>
      <c r="L120" s="18">
        <f ca="1">INDIRECT(ADDRESS((MATCH(Spells!C119,Components!$A$1:$A$173,0)),2,1,TRUE,"components"))</f>
      </c>
      <c r="M120" s="1">
        <f ca="1">IF(INDIRECT(ADDRESS((MATCH(Spells!D119,Components!$A$1:$A$173,0)),2,1,TRUE,"components"))&gt;0,1,0)</f>
        <v>0</v>
      </c>
      <c r="N120" s="18">
        <f ca="1">INDIRECT(ADDRESS((MATCH(Spells!D119,Components!$A$1:$A$173,0)),2,1,TRUE,"components"))</f>
      </c>
      <c r="P120" s="18"/>
      <c r="Q120" s="1">
        <f>SUM(I120+K120+M120+O120)</f>
        <v>0</v>
      </c>
      <c r="R120" s="2"/>
    </row>
    <row r="121" spans="1:18" s="1" customFormat="1" ht="12">
      <c r="A121" s="27" t="str">
        <f>Spells!A120</f>
        <v>Torment Of Argli (Level 56)</v>
      </c>
      <c r="B121" s="28">
        <f>IF(H121=Q121,"YES","")</f>
      </c>
      <c r="C121" s="28">
        <f>IF(B121="YES",MIN(J121,L121,N121,P121),"")</f>
      </c>
      <c r="D121" s="1">
        <f>IF(ISTEXT(Spells!B120),1,0)</f>
        <v>1</v>
      </c>
      <c r="E121" s="1">
        <f>IF(ISTEXT(Spells!C120),1,0)</f>
        <v>1</v>
      </c>
      <c r="F121" s="1">
        <f>IF(ISTEXT(Spells!D120),1,0)</f>
        <v>0</v>
      </c>
      <c r="G121" s="1">
        <f>IF(ISTEXT(Spells!E120),1,0)</f>
        <v>0</v>
      </c>
      <c r="H121" s="1">
        <f>SUM(D121:G121)</f>
        <v>2</v>
      </c>
      <c r="I121" s="1">
        <f ca="1">IF(INDIRECT(ADDRESS((MATCH(Spells!B120,Components!$A$1:$A$173,0)),2,1,TRUE,"components"))&gt;0,1,0)</f>
        <v>0</v>
      </c>
      <c r="J121" s="18">
        <f ca="1">INDIRECT(ADDRESS((MATCH(Spells!B120,Components!$A$1:$A$173,0)),2,1,TRUE,"components"))</f>
      </c>
      <c r="K121" s="1">
        <f ca="1">IF(INDIRECT(ADDRESS((MATCH(Spells!C120,Components!$A$1:$A$173,0)),2,1,TRUE,"components"))&gt;0,1,0)</f>
        <v>0</v>
      </c>
      <c r="L121" s="18">
        <f ca="1">INDIRECT(ADDRESS((MATCH(Spells!C120,Components!$A$1:$A$173,0)),2,1,TRUE,"components"))</f>
      </c>
      <c r="P121" s="18"/>
      <c r="Q121" s="1">
        <f>SUM(I121+K121+M121+O121)</f>
        <v>0</v>
      </c>
      <c r="R121" s="2"/>
    </row>
    <row r="122" spans="1:18" s="1" customFormat="1" ht="12">
      <c r="A122" s="27" t="str">
        <f>Spells!A121</f>
        <v>Horrifying Visage (Level 56)</v>
      </c>
      <c r="B122" s="28">
        <f>IF(H122=Q122,"YES","")</f>
      </c>
      <c r="C122" s="28">
        <f>IF(B122="YES",MIN(J122,L122,N122,P122),"")</f>
      </c>
      <c r="D122" s="1">
        <f>IF(ISTEXT(Spells!B121),1,0)</f>
        <v>1</v>
      </c>
      <c r="E122" s="1">
        <f>IF(ISTEXT(Spells!C121),1,0)</f>
        <v>1</v>
      </c>
      <c r="F122" s="1">
        <f>IF(ISTEXT(Spells!D121),1,0)</f>
        <v>0</v>
      </c>
      <c r="G122" s="1">
        <f>IF(ISTEXT(Spells!E121),1,0)</f>
        <v>0</v>
      </c>
      <c r="H122" s="1">
        <f>SUM(D122:G122)</f>
        <v>2</v>
      </c>
      <c r="I122" s="1">
        <f ca="1">IF(INDIRECT(ADDRESS((MATCH(Spells!B121,Components!$A$1:$A$173,0)),2,1,TRUE,"components"))&gt;0,1,0)</f>
        <v>0</v>
      </c>
      <c r="J122" s="18">
        <f ca="1">INDIRECT(ADDRESS((MATCH(Spells!B121,Components!$A$1:$A$173,0)),2,1,TRUE,"components"))</f>
      </c>
      <c r="K122" s="1">
        <f ca="1">IF(INDIRECT(ADDRESS((MATCH(Spells!C121,Components!$A$1:$A$173,0)),2,1,TRUE,"components"))&gt;0,1,0)</f>
        <v>0</v>
      </c>
      <c r="L122" s="18">
        <f ca="1">INDIRECT(ADDRESS((MATCH(Spells!C121,Components!$A$1:$A$173,0)),2,1,TRUE,"components"))</f>
      </c>
      <c r="P122" s="18"/>
      <c r="Q122" s="1">
        <f>SUM(I122+K122+M122+O122)</f>
        <v>0</v>
      </c>
      <c r="R122" s="2"/>
    </row>
    <row r="123" spans="1:18" s="1" customFormat="1" ht="12">
      <c r="A123" s="27" t="str">
        <f>Spells!A122</f>
        <v>Enlightenment (Level 57)</v>
      </c>
      <c r="B123" s="28">
        <f>IF(H123=Q123,"YES","")</f>
      </c>
      <c r="C123" s="28">
        <f>IF(B123="YES",MIN(J123,L123,N123,P123),"")</f>
      </c>
      <c r="D123" s="1">
        <f>IF(ISTEXT(Spells!B122),1,0)</f>
        <v>1</v>
      </c>
      <c r="E123" s="1">
        <f>IF(ISTEXT(Spells!C122),1,0)</f>
        <v>1</v>
      </c>
      <c r="F123" s="1">
        <f>IF(ISTEXT(Spells!D122),1,0)</f>
        <v>1</v>
      </c>
      <c r="G123" s="1">
        <f>IF(ISTEXT(Spells!E122),1,0)</f>
        <v>0</v>
      </c>
      <c r="H123" s="1">
        <f>SUM(D123:G123)</f>
        <v>3</v>
      </c>
      <c r="I123" s="1">
        <f ca="1">IF(INDIRECT(ADDRESS((MATCH(Spells!B122,Components!$A$1:$A$173,0)),2,1,TRUE,"components"))&gt;0,1,0)</f>
        <v>0</v>
      </c>
      <c r="J123" s="18">
        <f ca="1">INDIRECT(ADDRESS((MATCH(Spells!B122,Components!$A$1:$A$173,0)),2,1,TRUE,"components"))</f>
        <v>0</v>
      </c>
      <c r="K123" s="1">
        <f ca="1">IF(INDIRECT(ADDRESS((MATCH(Spells!C122,Components!$A$1:$A$173,0)),2,1,TRUE,"components"))&gt;0,1,0)</f>
        <v>0</v>
      </c>
      <c r="L123" s="18">
        <f ca="1">INDIRECT(ADDRESS((MATCH(Spells!C122,Components!$A$1:$A$173,0)),2,1,TRUE,"components"))</f>
      </c>
      <c r="M123" s="1">
        <f ca="1">IF(INDIRECT(ADDRESS((MATCH(Spells!D122,Components!$A$1:$A$173,0)),2,1,TRUE,"components"))&gt;0,1,0)</f>
        <v>0</v>
      </c>
      <c r="N123" s="18">
        <f ca="1">INDIRECT(ADDRESS((MATCH(Spells!D122,Components!$A$1:$A$173,0)),2,1,TRUE,"components"))</f>
      </c>
      <c r="P123" s="18"/>
      <c r="Q123" s="1">
        <f>SUM(I123+K123+M123+O123)</f>
        <v>0</v>
      </c>
      <c r="R123" s="2"/>
    </row>
    <row r="124" spans="1:18" s="1" customFormat="1" ht="12">
      <c r="A124" s="27" t="str">
        <f>Spells!A123</f>
        <v>Forlorn Deeds (Level 57)</v>
      </c>
      <c r="B124" s="28">
        <f>IF(H124=Q124,"YES","")</f>
      </c>
      <c r="C124" s="28">
        <f>IF(B124="YES",MIN(J124,L124,N124,P124),"")</f>
      </c>
      <c r="D124" s="1">
        <f>IF(ISTEXT(Spells!B123),1,0)</f>
        <v>1</v>
      </c>
      <c r="E124" s="1">
        <f>IF(ISTEXT(Spells!C123),1,0)</f>
        <v>1</v>
      </c>
      <c r="F124" s="1">
        <f>IF(ISTEXT(Spells!D123),1,0)</f>
        <v>1</v>
      </c>
      <c r="G124" s="1">
        <f>IF(ISTEXT(Spells!E123),1,0)</f>
        <v>0</v>
      </c>
      <c r="H124" s="1">
        <f>SUM(D124:G124)</f>
        <v>3</v>
      </c>
      <c r="I124" s="1">
        <f ca="1">IF(INDIRECT(ADDRESS((MATCH(Spells!B123,Components!$A$1:$A$173,0)),2,1,TRUE,"components"))&gt;0,1,0)</f>
        <v>0</v>
      </c>
      <c r="J124" s="18">
        <f ca="1">INDIRECT(ADDRESS((MATCH(Spells!B123,Components!$A$1:$A$173,0)),2,1,TRUE,"components"))</f>
        <v>0</v>
      </c>
      <c r="K124" s="1">
        <f ca="1">IF(INDIRECT(ADDRESS((MATCH(Spells!C123,Components!$A$1:$A$173,0)),2,1,TRUE,"components"))&gt;0,1,0)</f>
        <v>0</v>
      </c>
      <c r="L124" s="18">
        <f ca="1">INDIRECT(ADDRESS((MATCH(Spells!C123,Components!$A$1:$A$173,0)),2,1,TRUE,"components"))</f>
      </c>
      <c r="M124" s="1">
        <f ca="1">IF(INDIRECT(ADDRESS((MATCH(Spells!D123,Components!$A$1:$A$173,0)),2,1,TRUE,"components"))&gt;0,1,0)</f>
        <v>0</v>
      </c>
      <c r="N124" s="18">
        <f ca="1">INDIRECT(ADDRESS((MATCH(Spells!D123,Components!$A$1:$A$173,0)),2,1,TRUE,"components"))</f>
        <v>0</v>
      </c>
      <c r="P124" s="18"/>
      <c r="Q124" s="1">
        <f>SUM(I124+K124+M124+O124)</f>
        <v>0</v>
      </c>
      <c r="R124" s="2"/>
    </row>
    <row r="125" spans="1:18" s="1" customFormat="1" ht="12">
      <c r="A125" s="27" t="str">
        <f>Spells!A124</f>
        <v>Umbra (Level 57)</v>
      </c>
      <c r="B125" s="28">
        <f>IF(H125=Q125,"YES","")</f>
      </c>
      <c r="C125" s="28">
        <f>IF(B125="YES",MIN(J125,L125,N125,P125),"")</f>
      </c>
      <c r="D125" s="1">
        <f>IF(ISTEXT(Spells!B124),1,0)</f>
        <v>1</v>
      </c>
      <c r="E125" s="1">
        <f>IF(ISTEXT(Spells!C124),1,0)</f>
        <v>1</v>
      </c>
      <c r="F125" s="1">
        <f>IF(ISTEXT(Spells!D124),1,0)</f>
        <v>1</v>
      </c>
      <c r="G125" s="1">
        <f>IF(ISTEXT(Spells!E124),1,0)</f>
        <v>0</v>
      </c>
      <c r="H125" s="1">
        <f>SUM(D125:G125)</f>
        <v>3</v>
      </c>
      <c r="I125" s="1">
        <f ca="1">IF(INDIRECT(ADDRESS((MATCH(Spells!B124,Components!$A$1:$A$173,0)),2,1,TRUE,"components"))&gt;0,1,0)</f>
        <v>0</v>
      </c>
      <c r="J125" s="18">
        <f ca="1">INDIRECT(ADDRESS((MATCH(Spells!B124,Components!$A$1:$A$173,0)),2,1,TRUE,"components"))</f>
      </c>
      <c r="K125" s="1">
        <f ca="1">IF(INDIRECT(ADDRESS((MATCH(Spells!C124,Components!$A$1:$A$173,0)),2,1,TRUE,"components"))&gt;0,1,0)</f>
        <v>0</v>
      </c>
      <c r="L125" s="18">
        <f ca="1">INDIRECT(ADDRESS((MATCH(Spells!C124,Components!$A$1:$A$173,0)),2,1,TRUE,"components"))</f>
        <v>0</v>
      </c>
      <c r="M125" s="1">
        <f ca="1">IF(INDIRECT(ADDRESS((MATCH(Spells!D124,Components!$A$1:$A$173,0)),2,1,TRUE,"components"))&gt;0,1,0)</f>
        <v>0</v>
      </c>
      <c r="N125" s="18">
        <f ca="1">INDIRECT(ADDRESS((MATCH(Spells!D124,Components!$A$1:$A$173,0)),2,1,TRUE,"components"))</f>
      </c>
      <c r="P125" s="18"/>
      <c r="Q125" s="1">
        <f>SUM(I125+K125+M125+O125)</f>
        <v>0</v>
      </c>
      <c r="R125" s="2"/>
    </row>
    <row r="126" spans="1:18" s="1" customFormat="1" ht="12">
      <c r="A126" s="27" t="str">
        <f>Spells!A125</f>
        <v>Glamorous Visage (Level 58)</v>
      </c>
      <c r="B126" s="28">
        <f>IF(H126=Q126,"YES","")</f>
      </c>
      <c r="C126" s="28">
        <f>IF(B126="YES",MIN(J126,L126,N126,P126),"")</f>
      </c>
      <c r="D126" s="1">
        <f>IF(ISTEXT(Spells!B125),1,0)</f>
        <v>1</v>
      </c>
      <c r="E126" s="1">
        <f>IF(ISTEXT(Spells!C125),1,0)</f>
        <v>1</v>
      </c>
      <c r="F126" s="1">
        <f>IF(ISTEXT(Spells!D125),1,0)</f>
        <v>1</v>
      </c>
      <c r="G126" s="1">
        <f>IF(ISTEXT(Spells!E125),1,0)</f>
        <v>0</v>
      </c>
      <c r="H126" s="1">
        <f>SUM(D126:G126)</f>
        <v>3</v>
      </c>
      <c r="I126" s="1">
        <f ca="1">IF(INDIRECT(ADDRESS((MATCH(Spells!B125,Components!$A$1:$A$173,0)),2,1,TRUE,"components"))&gt;0,1,0)</f>
        <v>0</v>
      </c>
      <c r="J126" s="18">
        <f ca="1">INDIRECT(ADDRESS((MATCH(Spells!B125,Components!$A$1:$A$173,0)),2,1,TRUE,"components"))</f>
        <v>0</v>
      </c>
      <c r="K126" s="1">
        <f ca="1">IF(INDIRECT(ADDRESS((MATCH(Spells!C125,Components!$A$1:$A$173,0)),2,1,TRUE,"components"))&gt;0,1,0)</f>
        <v>0</v>
      </c>
      <c r="L126" s="18">
        <f ca="1">INDIRECT(ADDRESS((MATCH(Spells!C125,Components!$A$1:$A$173,0)),2,1,TRUE,"components"))</f>
      </c>
      <c r="M126" s="1">
        <f ca="1">IF(INDIRECT(ADDRESS((MATCH(Spells!D125,Components!$A$1:$A$173,0)),2,1,TRUE,"components"))&gt;0,1,0)</f>
        <v>0</v>
      </c>
      <c r="N126" s="18">
        <f ca="1">INDIRECT(ADDRESS((MATCH(Spells!D125,Components!$A$1:$A$173,0)),2,1,TRUE,"components"))</f>
      </c>
      <c r="P126" s="18"/>
      <c r="Q126" s="1">
        <f>SUM(I126+K126+M126+O126)</f>
        <v>0</v>
      </c>
      <c r="R126" s="2"/>
    </row>
    <row r="127" spans="1:18" s="1" customFormat="1" ht="12">
      <c r="A127" s="27" t="str">
        <f>Spells!A126</f>
        <v>Dementing Visions (Level 58)</v>
      </c>
      <c r="B127" s="28">
        <f>IF(H127=Q127,"YES","")</f>
      </c>
      <c r="C127" s="28">
        <f>IF(B127="YES",MIN(J127,L127,N127,P127),"")</f>
      </c>
      <c r="D127" s="1">
        <f>IF(ISTEXT(Spells!B126),1,0)</f>
        <v>1</v>
      </c>
      <c r="E127" s="1">
        <f>IF(ISTEXT(Spells!C126),1,0)</f>
        <v>1</v>
      </c>
      <c r="F127" s="1">
        <f>IF(ISTEXT(Spells!D126),1,0)</f>
        <v>1</v>
      </c>
      <c r="G127" s="1">
        <f>IF(ISTEXT(Spells!E126),1,0)</f>
        <v>0</v>
      </c>
      <c r="H127" s="1">
        <f>SUM(D127:G127)</f>
        <v>3</v>
      </c>
      <c r="I127" s="1">
        <f ca="1">IF(INDIRECT(ADDRESS((MATCH(Spells!B126,Components!$A$1:$A$173,0)),2,1,TRUE,"components"))&gt;0,1,0)</f>
        <v>0</v>
      </c>
      <c r="J127" s="18">
        <f ca="1">INDIRECT(ADDRESS((MATCH(Spells!B126,Components!$A$1:$A$173,0)),2,1,TRUE,"components"))</f>
      </c>
      <c r="K127" s="1">
        <f ca="1">IF(INDIRECT(ADDRESS((MATCH(Spells!C126,Components!$A$1:$A$173,0)),2,1,TRUE,"components"))&gt;0,1,0)</f>
        <v>0</v>
      </c>
      <c r="L127" s="18">
        <f ca="1">INDIRECT(ADDRESS((MATCH(Spells!C126,Components!$A$1:$A$173,0)),2,1,TRUE,"components"))</f>
        <v>0</v>
      </c>
      <c r="M127" s="1">
        <f ca="1">IF(INDIRECT(ADDRESS((MATCH(Spells!D126,Components!$A$1:$A$173,0)),2,1,TRUE,"components"))&gt;0,1,0)</f>
        <v>0</v>
      </c>
      <c r="N127" s="18">
        <f ca="1">INDIRECT(ADDRESS((MATCH(Spells!D126,Components!$A$1:$A$173,0)),2,1,TRUE,"components"))</f>
      </c>
      <c r="P127" s="18"/>
      <c r="Q127" s="1">
        <f>SUM(I127+K127+M127+O127)</f>
        <v>0</v>
      </c>
      <c r="R127" s="2"/>
    </row>
    <row r="128" spans="1:18" s="1" customFormat="1" ht="12">
      <c r="A128" s="27" t="str">
        <f>Spells!A127</f>
        <v>Bedlam (Level 58)</v>
      </c>
      <c r="B128" s="28">
        <f>IF(H128=Q128,"YES","")</f>
      </c>
      <c r="C128" s="28">
        <f>IF(B128="YES",MIN(J128,L128,N128,P128),"")</f>
      </c>
      <c r="D128" s="1">
        <f>IF(ISTEXT(Spells!B127),1,0)</f>
        <v>1</v>
      </c>
      <c r="E128" s="1">
        <f>IF(ISTEXT(Spells!C127),1,0)</f>
        <v>1</v>
      </c>
      <c r="F128" s="1">
        <f>IF(ISTEXT(Spells!D127),1,0)</f>
        <v>1</v>
      </c>
      <c r="G128" s="1">
        <f>IF(ISTEXT(Spells!E127),1,0)</f>
        <v>0</v>
      </c>
      <c r="H128" s="1">
        <f>SUM(D128:G128)</f>
        <v>3</v>
      </c>
      <c r="I128" s="1">
        <f ca="1">IF(INDIRECT(ADDRESS((MATCH(Spells!B127,Components!$A$1:$A$173,0)),2,1,TRUE,"components"))&gt;0,1,0)</f>
        <v>0</v>
      </c>
      <c r="J128" s="18">
        <f ca="1">INDIRECT(ADDRESS((MATCH(Spells!B127,Components!$A$1:$A$173,0)),2,1,TRUE,"components"))</f>
      </c>
      <c r="K128" s="1">
        <f ca="1">IF(INDIRECT(ADDRESS((MATCH(Spells!C127,Components!$A$1:$A$173,0)),2,1,TRUE,"components"))&gt;0,1,0)</f>
        <v>0</v>
      </c>
      <c r="L128" s="18">
        <f ca="1">INDIRECT(ADDRESS((MATCH(Spells!C127,Components!$A$1:$A$173,0)),2,1,TRUE,"components"))</f>
      </c>
      <c r="M128" s="1">
        <f ca="1">IF(INDIRECT(ADDRESS((MATCH(Spells!D127,Components!$A$1:$A$173,0)),2,1,TRUE,"components"))&gt;0,1,0)</f>
        <v>0</v>
      </c>
      <c r="N128" s="18">
        <f ca="1">INDIRECT(ADDRESS((MATCH(Spells!D127,Components!$A$1:$A$173,0)),2,1,TRUE,"components"))</f>
      </c>
      <c r="P128" s="18"/>
      <c r="Q128" s="1">
        <f>SUM(I128+K128+M128+O128)</f>
        <v>0</v>
      </c>
      <c r="R128" s="2"/>
    </row>
    <row r="129" spans="1:18" s="1" customFormat="1" ht="12">
      <c r="A129" s="27" t="str">
        <f>Spells!A128</f>
        <v>Asphyxiate (Level 59)</v>
      </c>
      <c r="B129" s="28">
        <f>IF(H129=Q129,"YES","")</f>
      </c>
      <c r="C129" s="28">
        <f>IF(B129="YES",MIN(J129,L129,N129,P129),"")</f>
      </c>
      <c r="D129" s="1">
        <f>IF(ISTEXT(Spells!B128),1,0)</f>
        <v>1</v>
      </c>
      <c r="E129" s="1">
        <f>IF(ISTEXT(Spells!C128),1,0)</f>
        <v>1</v>
      </c>
      <c r="F129" s="1">
        <f>IF(ISTEXT(Spells!D128),1,0)</f>
        <v>1</v>
      </c>
      <c r="G129" s="1">
        <f>IF(ISTEXT(Spells!E128),1,0)</f>
        <v>0</v>
      </c>
      <c r="H129" s="1">
        <f>SUM(D129:G129)</f>
        <v>3</v>
      </c>
      <c r="I129" s="1">
        <f ca="1">IF(INDIRECT(ADDRESS((MATCH(Spells!B128,Components!$A$1:$A$173,0)),2,1,TRUE,"components"))&gt;0,1,0)</f>
        <v>0</v>
      </c>
      <c r="J129" s="18">
        <f ca="1">INDIRECT(ADDRESS((MATCH(Spells!B128,Components!$A$1:$A$173,0)),2,1,TRUE,"components"))</f>
      </c>
      <c r="K129" s="1">
        <f ca="1">IF(INDIRECT(ADDRESS((MATCH(Spells!C128,Components!$A$1:$A$173,0)),2,1,TRUE,"components"))&gt;0,1,0)</f>
        <v>0</v>
      </c>
      <c r="L129" s="18">
        <f ca="1">INDIRECT(ADDRESS((MATCH(Spells!C128,Components!$A$1:$A$173,0)),2,1,TRUE,"components"))</f>
      </c>
      <c r="M129" s="1">
        <f ca="1">IF(INDIRECT(ADDRESS((MATCH(Spells!D128,Components!$A$1:$A$173,0)),2,1,TRUE,"components"))&gt;0,1,0)</f>
        <v>0</v>
      </c>
      <c r="N129" s="18">
        <f ca="1">INDIRECT(ADDRESS((MATCH(Spells!D128,Components!$A$1:$A$173,0)),2,1,TRUE,"components"))</f>
      </c>
      <c r="P129" s="18"/>
      <c r="Q129" s="1">
        <f>SUM(I129+K129+M129+O129)</f>
        <v>0</v>
      </c>
      <c r="R129" s="2"/>
    </row>
    <row r="130" spans="1:18" s="1" customFormat="1" ht="12">
      <c r="A130" s="27" t="str">
        <f>Spells!A129</f>
        <v>Gift Of Pure Thought (Level 59)</v>
      </c>
      <c r="B130" s="28">
        <f>IF(H130=Q130,"YES","")</f>
      </c>
      <c r="C130" s="28">
        <f>IF(B130="YES",MIN(J130,L130,N130,P130),"")</f>
      </c>
      <c r="D130" s="1">
        <f>IF(ISTEXT(Spells!B129),1,0)</f>
        <v>1</v>
      </c>
      <c r="E130" s="1">
        <f>IF(ISTEXT(Spells!C129),1,0)</f>
        <v>1</v>
      </c>
      <c r="F130" s="1">
        <f>IF(ISTEXT(Spells!D129),1,0)</f>
        <v>1</v>
      </c>
      <c r="G130" s="1">
        <f>IF(ISTEXT(Spells!E129),1,0)</f>
        <v>0</v>
      </c>
      <c r="H130" s="1">
        <f>SUM(D130:G130)</f>
        <v>3</v>
      </c>
      <c r="I130" s="1">
        <f ca="1">IF(INDIRECT(ADDRESS((MATCH(Spells!B129,Components!$A$1:$A$173,0)),2,1,TRUE,"components"))&gt;0,1,0)</f>
        <v>0</v>
      </c>
      <c r="J130" s="18">
        <f ca="1">INDIRECT(ADDRESS((MATCH(Spells!B129,Components!$A$1:$A$173,0)),2,1,TRUE,"components"))</f>
      </c>
      <c r="K130" s="1">
        <f ca="1">IF(INDIRECT(ADDRESS((MATCH(Spells!C129,Components!$A$1:$A$173,0)),2,1,TRUE,"components"))&gt;0,1,0)</f>
        <v>0</v>
      </c>
      <c r="L130" s="18">
        <f ca="1">INDIRECT(ADDRESS((MATCH(Spells!C129,Components!$A$1:$A$173,0)),2,1,TRUE,"components"))</f>
      </c>
      <c r="M130" s="1">
        <f ca="1">IF(INDIRECT(ADDRESS((MATCH(Spells!D129,Components!$A$1:$A$173,0)),2,1,TRUE,"components"))&gt;0,1,0)</f>
        <v>0</v>
      </c>
      <c r="N130" s="18">
        <f ca="1">INDIRECT(ADDRESS((MATCH(Spells!D129,Components!$A$1:$A$173,0)),2,1,TRUE,"components"))</f>
      </c>
      <c r="P130" s="18"/>
      <c r="Q130" s="1">
        <f>SUM(I130+K130+M130+O130)</f>
        <v>0</v>
      </c>
      <c r="R130" s="2"/>
    </row>
    <row r="131" spans="1:18" s="1" customFormat="1" ht="12">
      <c r="A131" s="27" t="str">
        <f>Spells!A130</f>
        <v>Koadic's Endless Intellect (Level 60)</v>
      </c>
      <c r="B131" s="28">
        <f>IF(H131=Q131,"YES","")</f>
      </c>
      <c r="C131" s="28">
        <f>IF(B131="YES",MIN(J131,L131,N131,P131),"")</f>
      </c>
      <c r="D131" s="1">
        <f>IF(ISTEXT(Spells!B130),1,0)</f>
        <v>1</v>
      </c>
      <c r="E131" s="1">
        <f>IF(ISTEXT(Spells!C130),1,0)</f>
        <v>1</v>
      </c>
      <c r="F131" s="1">
        <f>IF(ISTEXT(Spells!D130),1,0)</f>
        <v>1</v>
      </c>
      <c r="G131" s="1">
        <f>IF(ISTEXT(Spells!E130),1,0)</f>
        <v>1</v>
      </c>
      <c r="H131" s="1">
        <f>SUM(D131:G131)</f>
        <v>4</v>
      </c>
      <c r="I131" s="1">
        <f ca="1">IF(INDIRECT(ADDRESS((MATCH(Spells!B130,Components!$A$1:$A$173,0)),2,1,TRUE,"components"))&gt;0,1,0)</f>
        <v>0</v>
      </c>
      <c r="J131" s="18">
        <f ca="1">INDIRECT(ADDRESS((MATCH(Spells!B130,Components!$A$1:$A$173,0)),2,1,TRUE,"components"))</f>
        <v>0</v>
      </c>
      <c r="K131" s="1">
        <f ca="1">IF(INDIRECT(ADDRESS((MATCH(Spells!C130,Components!$A$1:$A$173,0)),2,1,TRUE,"components"))&gt;0,1,0)</f>
        <v>0</v>
      </c>
      <c r="L131" s="18">
        <f ca="1">INDIRECT(ADDRESS((MATCH(Spells!C130,Components!$A$1:$A$173,0)),2,1,TRUE,"components"))</f>
        <v>0</v>
      </c>
      <c r="M131" s="1">
        <f ca="1">IF(INDIRECT(ADDRESS((MATCH(Spells!D130,Components!$A$1:$A$173,0)),2,1,TRUE,"components"))&gt;0,1,0)</f>
        <v>0</v>
      </c>
      <c r="N131" s="18">
        <f ca="1">INDIRECT(ADDRESS((MATCH(Spells!D130,Components!$A$1:$A$173,0)),2,1,TRUE,"components"))</f>
        <v>0</v>
      </c>
      <c r="O131" s="1">
        <f ca="1">IF(INDIRECT(ADDRESS((MATCH(Spells!E130,Components!$A$1:$A$173,0)),2,1,TRUE,"components"))&gt;0,1,0)</f>
        <v>0</v>
      </c>
      <c r="P131" s="18">
        <f ca="1">INDIRECT(ADDRESS((MATCH(Spells!E130,Components!$A$1:$A$173,0)),2,1,TRUE,"components"))</f>
      </c>
      <c r="Q131" s="1">
        <f>SUM(I131+K131+M131+O131)</f>
        <v>0</v>
      </c>
      <c r="R131" s="2"/>
    </row>
    <row r="132" spans="1:18" s="1" customFormat="1" ht="12">
      <c r="A132" s="27" t="str">
        <f>Spells!A131</f>
        <v>Dictate (Level 60)</v>
      </c>
      <c r="B132" s="28">
        <f>IF(H132=Q132,"YES","")</f>
      </c>
      <c r="C132" s="28">
        <f>IF(B132="YES",MIN(J132,L132,N132,P132),"")</f>
      </c>
      <c r="D132" s="1">
        <f>IF(ISTEXT(Spells!B131),1,0)</f>
        <v>1</v>
      </c>
      <c r="E132" s="1">
        <f>IF(ISTEXT(Spells!C131),1,0)</f>
        <v>1</v>
      </c>
      <c r="F132" s="1">
        <f>IF(ISTEXT(Spells!D131),1,0)</f>
        <v>1</v>
      </c>
      <c r="G132" s="1">
        <f>IF(ISTEXT(Spells!E131),1,0)</f>
        <v>0</v>
      </c>
      <c r="H132" s="1">
        <f>SUM(D132:G132)</f>
        <v>3</v>
      </c>
      <c r="I132" s="1">
        <f ca="1">IF(INDIRECT(ADDRESS((MATCH(Spells!B131,Components!$A$1:$A$173,0)),2,1,TRUE,"components"))&gt;0,1,0)</f>
        <v>0</v>
      </c>
      <c r="J132" s="18">
        <f ca="1">INDIRECT(ADDRESS((MATCH(Spells!B131,Components!$A$1:$A$173,0)),2,1,TRUE,"components"))</f>
        <v>0</v>
      </c>
      <c r="K132" s="1">
        <f ca="1">IF(INDIRECT(ADDRESS((MATCH(Spells!C131,Components!$A$1:$A$173,0)),2,1,TRUE,"components"))&gt;0,1,0)</f>
        <v>0</v>
      </c>
      <c r="L132" s="18">
        <f ca="1">INDIRECT(ADDRESS((MATCH(Spells!C131,Components!$A$1:$A$173,0)),2,1,TRUE,"components"))</f>
        <v>0</v>
      </c>
      <c r="M132" s="1">
        <f ca="1">IF(INDIRECT(ADDRESS((MATCH(Spells!D131,Components!$A$1:$A$173,0)),2,1,TRUE,"components"))&gt;0,1,0)</f>
        <v>0</v>
      </c>
      <c r="N132" s="18">
        <f ca="1">INDIRECT(ADDRESS((MATCH(Spells!D131,Components!$A$1:$A$173,0)),2,1,TRUE,"components"))</f>
        <v>0</v>
      </c>
      <c r="P132" s="18"/>
      <c r="Q132" s="1">
        <f>SUM(I132+K132+M132+O132)</f>
        <v>0</v>
      </c>
      <c r="R132" s="2"/>
    </row>
    <row r="133" spans="1:18" s="1" customFormat="1" ht="12">
      <c r="A133" s="27" t="str">
        <f>Spells!A132</f>
        <v>Speed Of The Brood (Level 60)</v>
      </c>
      <c r="B133" s="28">
        <f>IF(H133=Q133,"YES","")</f>
      </c>
      <c r="C133" s="28">
        <f>IF(B133="YES",MIN(J133,L133,N133,P133),"")</f>
      </c>
      <c r="D133" s="1">
        <f>IF(ISTEXT(Spells!B132),1,0)</f>
        <v>1</v>
      </c>
      <c r="E133" s="1">
        <f>IF(ISTEXT(Spells!C132),1,0)</f>
        <v>1</v>
      </c>
      <c r="F133" s="1">
        <f>IF(ISTEXT(Spells!D132),1,0)</f>
        <v>1</v>
      </c>
      <c r="G133" s="1">
        <f>IF(ISTEXT(Spells!E132),1,0)</f>
        <v>1</v>
      </c>
      <c r="H133" s="1">
        <f>SUM(D133:G133)</f>
        <v>4</v>
      </c>
      <c r="I133" s="1">
        <f ca="1">IF(INDIRECT(ADDRESS((MATCH(Spells!B132,Components!$A$1:$A$173,0)),2,1,TRUE,"components"))&gt;0,1,0)</f>
        <v>0</v>
      </c>
      <c r="J133" s="18">
        <f ca="1">INDIRECT(ADDRESS((MATCH(Spells!B132,Components!$A$1:$A$173,0)),2,1,TRUE,"components"))</f>
        <v>0</v>
      </c>
      <c r="K133" s="1">
        <f ca="1">IF(INDIRECT(ADDRESS((MATCH(Spells!C132,Components!$A$1:$A$173,0)),2,1,TRUE,"components"))&gt;0,1,0)</f>
        <v>0</v>
      </c>
      <c r="L133" s="18">
        <f ca="1">INDIRECT(ADDRESS((MATCH(Spells!C132,Components!$A$1:$A$173,0)),2,1,TRUE,"components"))</f>
        <v>0</v>
      </c>
      <c r="M133" s="1">
        <f ca="1">IF(INDIRECT(ADDRESS((MATCH(Spells!D132,Components!$A$1:$A$173,0)),2,1,TRUE,"components"))&gt;0,1,0)</f>
        <v>0</v>
      </c>
      <c r="N133" s="18">
        <f ca="1">INDIRECT(ADDRESS((MATCH(Spells!D132,Components!$A$1:$A$173,0)),2,1,TRUE,"components"))</f>
      </c>
      <c r="O133" s="1">
        <f ca="1">IF(INDIRECT(ADDRESS((MATCH(Spells!E132,Components!$A$1:$A$173,0)),2,1,TRUE,"components"))&gt;0,1,0)</f>
        <v>0</v>
      </c>
      <c r="P133" s="18">
        <f ca="1">INDIRECT(ADDRESS((MATCH(Spells!E132,Components!$A$1:$A$173,0)),2,1,TRUE,"components"))</f>
        <v>0</v>
      </c>
      <c r="Q133" s="1">
        <f>SUM(I133+K133+M133+O133)</f>
        <v>0</v>
      </c>
      <c r="R133" s="2"/>
    </row>
    <row r="134" spans="1:18" s="1" customFormat="1" ht="12">
      <c r="A134" s="27" t="str">
        <f>Spells!A133</f>
        <v>Visions Of Grandeur (Level 60)</v>
      </c>
      <c r="B134" s="28">
        <f>IF(H134=Q134,"YES","")</f>
      </c>
      <c r="C134" s="28">
        <f>IF(B134="YES",MIN(J134,L134,N134,P134),"")</f>
      </c>
      <c r="D134" s="1">
        <f>IF(ISTEXT(Spells!B133),1,0)</f>
        <v>1</v>
      </c>
      <c r="E134" s="1">
        <f>IF(ISTEXT(Spells!C133),1,0)</f>
        <v>1</v>
      </c>
      <c r="F134" s="1">
        <f>IF(ISTEXT(Spells!D133),1,0)</f>
        <v>1</v>
      </c>
      <c r="G134" s="1">
        <f>IF(ISTEXT(Spells!E133),1,0)</f>
        <v>0</v>
      </c>
      <c r="H134" s="1">
        <f>SUM(D134:G134)</f>
        <v>3</v>
      </c>
      <c r="I134" s="1">
        <f ca="1">IF(INDIRECT(ADDRESS((MATCH(Spells!B133,Components!$A$1:$A$173,0)),2,1,TRUE,"components"))&gt;0,1,0)</f>
        <v>0</v>
      </c>
      <c r="J134" s="18">
        <f ca="1">INDIRECT(ADDRESS((MATCH(Spells!B133,Components!$A$1:$A$173,0)),2,1,TRUE,"components"))</f>
        <v>0</v>
      </c>
      <c r="K134" s="1">
        <f ca="1">IF(INDIRECT(ADDRESS((MATCH(Spells!C133,Components!$A$1:$A$173,0)),2,1,TRUE,"components"))&gt;0,1,0)</f>
        <v>0</v>
      </c>
      <c r="L134" s="18">
        <f ca="1">INDIRECT(ADDRESS((MATCH(Spells!C133,Components!$A$1:$A$173,0)),2,1,TRUE,"components"))</f>
        <v>0</v>
      </c>
      <c r="M134" s="1">
        <f ca="1">IF(INDIRECT(ADDRESS((MATCH(Spells!D133,Components!$A$1:$A$173,0)),2,1,TRUE,"components"))&gt;0,1,0)</f>
        <v>0</v>
      </c>
      <c r="N134" s="18">
        <f ca="1">INDIRECT(ADDRESS((MATCH(Spells!D133,Components!$A$1:$A$173,0)),2,1,TRUE,"components"))</f>
        <v>0</v>
      </c>
      <c r="P134" s="18"/>
      <c r="Q134" s="1">
        <f>SUM(I134+K134+M134+O134)</f>
        <v>0</v>
      </c>
      <c r="R134" s="2"/>
    </row>
    <row r="135" spans="1:18" s="1" customFormat="1" ht="12">
      <c r="A135" s="27" t="str">
        <f>Spells!A134</f>
        <v>Gift Of Brilliance (Level 60)</v>
      </c>
      <c r="B135" s="28">
        <f>IF(H135=Q135,"YES","")</f>
      </c>
      <c r="C135" s="28">
        <f>IF(B135="YES",MIN(J135,L135,N135,P135),"")</f>
      </c>
      <c r="D135" s="1">
        <f>IF(ISTEXT(Spells!B134),1,0)</f>
        <v>1</v>
      </c>
      <c r="E135" s="1">
        <f>IF(ISTEXT(Spells!C134),1,0)</f>
        <v>1</v>
      </c>
      <c r="F135" s="1">
        <f>IF(ISTEXT(Spells!D134),1,0)</f>
        <v>1</v>
      </c>
      <c r="G135" s="1">
        <f>IF(ISTEXT(Spells!E134),1,0)</f>
        <v>0</v>
      </c>
      <c r="H135" s="1">
        <f>SUM(D135:G135)</f>
        <v>3</v>
      </c>
      <c r="I135" s="1">
        <f ca="1">IF(INDIRECT(ADDRESS((MATCH(Spells!B134,Components!$A$1:$A$173,0)),2,1,TRUE,"components"))&gt;0,1,0)</f>
        <v>0</v>
      </c>
      <c r="J135" s="18">
        <f ca="1">INDIRECT(ADDRESS((MATCH(Spells!B134,Components!$A$1:$A$173,0)),2,1,TRUE,"components"))</f>
        <v>0</v>
      </c>
      <c r="K135" s="1">
        <f ca="1">IF(INDIRECT(ADDRESS((MATCH(Spells!C134,Components!$A$1:$A$173,0)),2,1,TRUE,"components"))&gt;0,1,0)</f>
        <v>0</v>
      </c>
      <c r="L135" s="18">
        <f ca="1">INDIRECT(ADDRESS((MATCH(Spells!C134,Components!$A$1:$A$173,0)),2,1,TRUE,"components"))</f>
        <v>0</v>
      </c>
      <c r="M135" s="1">
        <f ca="1">IF(INDIRECT(ADDRESS((MATCH(Spells!D134,Components!$A$1:$A$173,0)),2,1,TRUE,"components"))&gt;0,1,0)</f>
        <v>0</v>
      </c>
      <c r="N135" s="18">
        <f ca="1">INDIRECT(ADDRESS((MATCH(Spells!D134,Components!$A$1:$A$173,0)),2,1,TRUE,"components"))</f>
        <v>0</v>
      </c>
      <c r="P135" s="18"/>
      <c r="Q135" s="1">
        <f>SUM(I135+K135+M135+O135)</f>
        <v>0</v>
      </c>
      <c r="R135" s="2"/>
    </row>
    <row r="136" spans="1:18" s="1" customFormat="1" ht="12">
      <c r="A136" s="27" t="str">
        <f>Spells!A135</f>
        <v>Wind Of Tashanian (Level 60)</v>
      </c>
      <c r="B136" s="28">
        <f>IF(H136=Q136,"YES","")</f>
      </c>
      <c r="C136" s="28">
        <f>IF(B136="YES",MIN(J136,L136,N136,P136),"")</f>
      </c>
      <c r="D136" s="1">
        <f>IF(ISTEXT(Spells!B135),1,0)</f>
        <v>1</v>
      </c>
      <c r="E136" s="1">
        <f>IF(ISTEXT(Spells!C135),1,0)</f>
        <v>1</v>
      </c>
      <c r="F136" s="1">
        <f>IF(ISTEXT(Spells!D135),1,0)</f>
        <v>1</v>
      </c>
      <c r="G136" s="1">
        <f>IF(ISTEXT(Spells!E135),1,0)</f>
        <v>0</v>
      </c>
      <c r="H136" s="1">
        <f>SUM(D136:G136)</f>
        <v>3</v>
      </c>
      <c r="I136" s="1">
        <f ca="1">IF(INDIRECT(ADDRESS((MATCH(Spells!B135,Components!$A$1:$A$173,0)),2,1,TRUE,"components"))&gt;0,1,0)</f>
        <v>0</v>
      </c>
      <c r="J136" s="18">
        <f ca="1">INDIRECT(ADDRESS((MATCH(Spells!B135,Components!$A$1:$A$173,0)),2,1,TRUE,"components"))</f>
        <v>0</v>
      </c>
      <c r="K136" s="1">
        <f ca="1">IF(INDIRECT(ADDRESS((MATCH(Spells!C135,Components!$A$1:$A$173,0)),2,1,TRUE,"components"))&gt;0,1,0)</f>
        <v>0</v>
      </c>
      <c r="L136" s="18">
        <f ca="1">INDIRECT(ADDRESS((MATCH(Spells!C135,Components!$A$1:$A$173,0)),2,1,TRUE,"components"))</f>
        <v>0</v>
      </c>
      <c r="M136" s="1">
        <f ca="1">IF(INDIRECT(ADDRESS((MATCH(Spells!D135,Components!$A$1:$A$173,0)),2,1,TRUE,"components"))&gt;0,1,0)</f>
        <v>0</v>
      </c>
      <c r="N136" s="18">
        <f ca="1">INDIRECT(ADDRESS((MATCH(Spells!D135,Components!$A$1:$A$173,0)),2,1,TRUE,"components"))</f>
      </c>
      <c r="P136" s="18"/>
      <c r="Q136" s="1">
        <f>SUM(I136+K136+M136+O136)</f>
        <v>0</v>
      </c>
      <c r="R136" s="2"/>
    </row>
    <row r="137" spans="1:18" s="1" customFormat="1" ht="12">
      <c r="A137" s="26" t="str">
        <f>Spells!A136</f>
        <v>Mages Combine In Arch Magus Grimoire</v>
      </c>
      <c r="B137" s="26"/>
      <c r="C137" s="26"/>
      <c r="N137" s="18"/>
      <c r="P137" s="18"/>
      <c r="R137" s="2"/>
    </row>
    <row r="138" spans="1:18" s="1" customFormat="1" ht="12">
      <c r="A138" s="19" t="str">
        <f>Spells!A137</f>
        <v>Gift Of Xev (Level 51)</v>
      </c>
      <c r="B138" s="20">
        <f>IF(H138=Q138,"YES","")</f>
      </c>
      <c r="C138" s="20">
        <f>IF(B138="YES",MIN(J138,L138,N138,P138),"")</f>
      </c>
      <c r="D138" s="1">
        <f>IF(ISTEXT(Spells!B137),1,0)</f>
        <v>1</v>
      </c>
      <c r="E138" s="1">
        <f>IF(ISTEXT(Spells!C137),1,0)</f>
        <v>1</v>
      </c>
      <c r="F138" s="1">
        <f>IF(ISTEXT(Spells!D137),1,0)</f>
        <v>0</v>
      </c>
      <c r="G138" s="1">
        <f>IF(ISTEXT(Spells!E137),1,0)</f>
        <v>0</v>
      </c>
      <c r="H138" s="1">
        <f>SUM(D138:G138)</f>
        <v>2</v>
      </c>
      <c r="I138" s="1">
        <f ca="1">IF(INDIRECT(ADDRESS((MATCH(Spells!B137,Components!$A$1:$A$173,0)),2,1,TRUE,"components"))&gt;0,1,0)</f>
        <v>0</v>
      </c>
      <c r="J138" s="18">
        <f ca="1">INDIRECT(ADDRESS((MATCH(Spells!B137,Components!$A$1:$A$173,0)),2,1,TRUE,"components"))</f>
        <v>0</v>
      </c>
      <c r="K138" s="1">
        <f ca="1">IF(INDIRECT(ADDRESS((MATCH(Spells!C137,Components!$A$1:$A$173,0)),2,1,TRUE,"components"))&gt;0,1,0)</f>
        <v>0</v>
      </c>
      <c r="L138" s="18">
        <f ca="1">INDIRECT(ADDRESS((MATCH(Spells!C137,Components!$A$1:$A$173,0)),2,1,TRUE,"components"))</f>
        <v>0</v>
      </c>
      <c r="N138" s="18"/>
      <c r="P138" s="18"/>
      <c r="Q138" s="1">
        <f>SUM(I138+K138+M138+O138)</f>
        <v>0</v>
      </c>
      <c r="R138" s="2"/>
    </row>
    <row r="139" spans="1:18" s="1" customFormat="1" ht="12">
      <c r="A139" s="19" t="str">
        <f>Spells!A138</f>
        <v>Bristlebane's Bundle (Level 52)</v>
      </c>
      <c r="B139" s="20">
        <f>IF(H139=Q139,"YES","")</f>
      </c>
      <c r="C139" s="20">
        <f>IF(B139="YES",MIN(J139,L139,N139,P139),"")</f>
      </c>
      <c r="D139" s="1">
        <f>IF(ISTEXT(Spells!B138),1,0)</f>
        <v>1</v>
      </c>
      <c r="E139" s="1">
        <f>IF(ISTEXT(Spells!C138),1,0)</f>
        <v>1</v>
      </c>
      <c r="F139" s="1">
        <f>IF(ISTEXT(Spells!D138),1,0)</f>
        <v>0</v>
      </c>
      <c r="G139" s="1">
        <f>IF(ISTEXT(Spells!E138),1,0)</f>
        <v>0</v>
      </c>
      <c r="H139" s="1">
        <f>SUM(D139:G139)</f>
        <v>2</v>
      </c>
      <c r="I139" s="1">
        <f ca="1">IF(INDIRECT(ADDRESS((MATCH(Spells!B138,Components!$A$1:$A$173,0)),2,1,TRUE,"components"))&gt;0,1,0)</f>
        <v>0</v>
      </c>
      <c r="J139" s="18">
        <f ca="1">INDIRECT(ADDRESS((MATCH(Spells!B138,Components!$A$1:$A$173,0)),2,1,TRUE,"components"))</f>
      </c>
      <c r="K139" s="1">
        <f ca="1">IF(INDIRECT(ADDRESS((MATCH(Spells!C138,Components!$A$1:$A$173,0)),2,1,TRUE,"components"))&gt;0,1,0)</f>
        <v>0</v>
      </c>
      <c r="L139" s="18">
        <f ca="1">INDIRECT(ADDRESS((MATCH(Spells!C138,Components!$A$1:$A$173,0)),2,1,TRUE,"components"))</f>
      </c>
      <c r="N139" s="18"/>
      <c r="P139" s="18"/>
      <c r="Q139" s="1">
        <f>SUM(I139+K139+M139+O139)</f>
        <v>0</v>
      </c>
      <c r="R139" s="2"/>
    </row>
    <row r="140" spans="1:18" s="1" customFormat="1" ht="12">
      <c r="A140" s="19" t="str">
        <f>Spells!A139</f>
        <v>Quiver Of Marr (Level 53)</v>
      </c>
      <c r="B140" s="20">
        <f>IF(H140=Q140,"YES","")</f>
      </c>
      <c r="C140" s="20">
        <f>IF(B140="YES",MIN(J140,L140,N140,P140),"")</f>
      </c>
      <c r="D140" s="1">
        <f>IF(ISTEXT(Spells!B139),1,0)</f>
        <v>1</v>
      </c>
      <c r="E140" s="1">
        <f>IF(ISTEXT(Spells!C139),1,0)</f>
        <v>1</v>
      </c>
      <c r="F140" s="1">
        <f>IF(ISTEXT(Spells!D139),1,0)</f>
        <v>0</v>
      </c>
      <c r="G140" s="1">
        <f>IF(ISTEXT(Spells!E139),1,0)</f>
        <v>0</v>
      </c>
      <c r="H140" s="1">
        <f>SUM(D140:G140)</f>
        <v>2</v>
      </c>
      <c r="I140" s="1">
        <f ca="1">IF(INDIRECT(ADDRESS((MATCH(Spells!B139,Components!$A$1:$A$173,0)),2,1,TRUE,"components"))&gt;0,1,0)</f>
        <v>0</v>
      </c>
      <c r="J140" s="18">
        <f ca="1">INDIRECT(ADDRESS((MATCH(Spells!B139,Components!$A$1:$A$173,0)),2,1,TRUE,"components"))</f>
      </c>
      <c r="K140" s="1">
        <f ca="1">IF(INDIRECT(ADDRESS((MATCH(Spells!C139,Components!$A$1:$A$173,0)),2,1,TRUE,"components"))&gt;0,1,0)</f>
        <v>0</v>
      </c>
      <c r="L140" s="18">
        <f ca="1">INDIRECT(ADDRESS((MATCH(Spells!C139,Components!$A$1:$A$173,0)),2,1,TRUE,"components"))</f>
      </c>
      <c r="N140" s="18"/>
      <c r="P140" s="18"/>
      <c r="Q140" s="1">
        <f>SUM(I140+K140+M140+O140)</f>
        <v>0</v>
      </c>
      <c r="R140" s="2"/>
    </row>
    <row r="141" spans="1:18" s="1" customFormat="1" ht="12">
      <c r="A141" s="19" t="str">
        <f>Spells!A140</f>
        <v>Bandoleer Of Luclin (Level 54)</v>
      </c>
      <c r="B141" s="20">
        <f>IF(H141=Q141,"YES","")</f>
      </c>
      <c r="C141" s="20">
        <f>IF(B141="YES",MIN(J141,L141,N141,P141),"")</f>
      </c>
      <c r="D141" s="1">
        <f>IF(ISTEXT(Spells!B140),1,0)</f>
        <v>1</v>
      </c>
      <c r="E141" s="1">
        <f>IF(ISTEXT(Spells!C140),1,0)</f>
        <v>1</v>
      </c>
      <c r="F141" s="1">
        <f>IF(ISTEXT(Spells!D140),1,0)</f>
        <v>0</v>
      </c>
      <c r="G141" s="1">
        <f>IF(ISTEXT(Spells!E140),1,0)</f>
        <v>0</v>
      </c>
      <c r="H141" s="1">
        <f>SUM(D141:G141)</f>
        <v>2</v>
      </c>
      <c r="I141" s="1">
        <f ca="1">IF(INDIRECT(ADDRESS((MATCH(Spells!B140,Components!$A$1:$A$173,0)),2,1,TRUE,"components"))&gt;0,1,0)</f>
        <v>0</v>
      </c>
      <c r="J141" s="18">
        <f ca="1">INDIRECT(ADDRESS((MATCH(Spells!B140,Components!$A$1:$A$173,0)),2,1,TRUE,"components"))</f>
      </c>
      <c r="K141" s="1">
        <f ca="1">IF(INDIRECT(ADDRESS((MATCH(Spells!C140,Components!$A$1:$A$173,0)),2,1,TRUE,"components"))&gt;0,1,0)</f>
        <v>0</v>
      </c>
      <c r="L141" s="18">
        <f ca="1">INDIRECT(ADDRESS((MATCH(Spells!C140,Components!$A$1:$A$173,0)),2,1,TRUE,"components"))</f>
      </c>
      <c r="N141" s="18"/>
      <c r="P141" s="18"/>
      <c r="Q141" s="1">
        <f>SUM(I141+K141+M141+O141)</f>
        <v>0</v>
      </c>
      <c r="R141" s="2"/>
    </row>
    <row r="142" spans="1:18" s="1" customFormat="1" ht="12">
      <c r="A142" s="19" t="str">
        <f>Spells!A141</f>
        <v>Scars Of Sigil (Level 54)</v>
      </c>
      <c r="B142" s="20">
        <f>IF(H142=Q142,"YES","")</f>
      </c>
      <c r="C142" s="20">
        <f>IF(B142="YES",MIN(J142,L142,N142,P142),"")</f>
      </c>
      <c r="D142" s="1">
        <f>IF(ISTEXT(Spells!B141),1,0)</f>
        <v>1</v>
      </c>
      <c r="E142" s="1">
        <f>IF(ISTEXT(Spells!C141),1,0)</f>
        <v>1</v>
      </c>
      <c r="F142" s="1">
        <f>IF(ISTEXT(Spells!D141),1,0)</f>
        <v>0</v>
      </c>
      <c r="G142" s="1">
        <f>IF(ISTEXT(Spells!E141),1,0)</f>
        <v>0</v>
      </c>
      <c r="H142" s="1">
        <f>SUM(D142:G142)</f>
        <v>2</v>
      </c>
      <c r="I142" s="1">
        <f ca="1">IF(INDIRECT(ADDRESS((MATCH(Spells!B141,Components!$A$1:$A$173,0)),2,1,TRUE,"components"))&gt;0,1,0)</f>
        <v>0</v>
      </c>
      <c r="J142" s="18">
        <f ca="1">INDIRECT(ADDRESS((MATCH(Spells!B141,Components!$A$1:$A$173,0)),2,1,TRUE,"components"))</f>
      </c>
      <c r="K142" s="1">
        <f ca="1">IF(INDIRECT(ADDRESS((MATCH(Spells!C141,Components!$A$1:$A$173,0)),2,1,TRUE,"components"))&gt;0,1,0)</f>
        <v>0</v>
      </c>
      <c r="L142" s="18">
        <f ca="1">INDIRECT(ADDRESS((MATCH(Spells!C141,Components!$A$1:$A$173,0)),2,1,TRUE,"components"))</f>
      </c>
      <c r="N142" s="18"/>
      <c r="P142" s="18"/>
      <c r="Q142" s="1">
        <f>SUM(I142+K142+M142+O142)</f>
        <v>0</v>
      </c>
      <c r="R142" s="2"/>
    </row>
    <row r="143" spans="1:18" s="1" customFormat="1" ht="12">
      <c r="A143" s="19" t="str">
        <f>Spells!A142</f>
        <v>Vocerate Water (Level 54)</v>
      </c>
      <c r="B143" s="20">
        <f>IF(H143=Q143,"YES","")</f>
      </c>
      <c r="C143" s="20">
        <f>IF(B143="YES",MIN(J143,L143,N143,P143),"")</f>
      </c>
      <c r="D143" s="1">
        <f>IF(ISTEXT(Spells!B142),1,0)</f>
        <v>1</v>
      </c>
      <c r="E143" s="1">
        <f>IF(ISTEXT(Spells!C142),1,0)</f>
        <v>1</v>
      </c>
      <c r="F143" s="1">
        <f>IF(ISTEXT(Spells!D142),1,0)</f>
        <v>0</v>
      </c>
      <c r="G143" s="1">
        <f>IF(ISTEXT(Spells!E142),1,0)</f>
        <v>0</v>
      </c>
      <c r="H143" s="1">
        <f>SUM(D143:G143)</f>
        <v>2</v>
      </c>
      <c r="I143" s="1">
        <f ca="1">IF(INDIRECT(ADDRESS((MATCH(Spells!B142,Components!$A$1:$A$173,0)),2,1,TRUE,"components"))&gt;0,1,0)</f>
        <v>0</v>
      </c>
      <c r="J143" s="18">
        <f ca="1">INDIRECT(ADDRESS((MATCH(Spells!B142,Components!$A$1:$A$173,0)),2,1,TRUE,"components"))</f>
      </c>
      <c r="K143" s="1">
        <f ca="1">IF(INDIRECT(ADDRESS((MATCH(Spells!C142,Components!$A$1:$A$173,0)),2,1,TRUE,"components"))&gt;0,1,0)</f>
        <v>0</v>
      </c>
      <c r="L143" s="18">
        <f ca="1">INDIRECT(ADDRESS((MATCH(Spells!C142,Components!$A$1:$A$173,0)),2,1,TRUE,"components"))</f>
      </c>
      <c r="N143" s="18"/>
      <c r="P143" s="18"/>
      <c r="Q143" s="1">
        <f>SUM(I143+K143+M143+O143)</f>
        <v>0</v>
      </c>
      <c r="R143" s="2"/>
    </row>
    <row r="144" spans="1:18" s="1" customFormat="1" ht="12">
      <c r="A144" s="19" t="str">
        <f>Spells!A143</f>
        <v>Burnout Iv (Level 55)</v>
      </c>
      <c r="B144" s="20">
        <f>IF(H144=Q144,"YES","")</f>
      </c>
      <c r="C144" s="20">
        <f>IF(B144="YES",MIN(J144,L144,N144,P144),"")</f>
      </c>
      <c r="D144" s="1">
        <f>IF(ISTEXT(Spells!B143),1,0)</f>
        <v>1</v>
      </c>
      <c r="E144" s="1">
        <f>IF(ISTEXT(Spells!C143),1,0)</f>
        <v>1</v>
      </c>
      <c r="F144" s="1">
        <f>IF(ISTEXT(Spells!D143),1,0)</f>
        <v>0</v>
      </c>
      <c r="G144" s="1">
        <f>IF(ISTEXT(Spells!E143),1,0)</f>
        <v>0</v>
      </c>
      <c r="H144" s="1">
        <f>SUM(D144:G144)</f>
        <v>2</v>
      </c>
      <c r="I144" s="1">
        <f ca="1">IF(INDIRECT(ADDRESS((MATCH(Spells!B143,Components!$A$1:$A$173,0)),2,1,TRUE,"components"))&gt;0,1,0)</f>
        <v>0</v>
      </c>
      <c r="J144" s="18">
        <f ca="1">INDIRECT(ADDRESS((MATCH(Spells!B143,Components!$A$1:$A$173,0)),2,1,TRUE,"components"))</f>
      </c>
      <c r="K144" s="1">
        <f ca="1">IF(INDIRECT(ADDRESS((MATCH(Spells!C143,Components!$A$1:$A$173,0)),2,1,TRUE,"components"))&gt;0,1,0)</f>
        <v>0</v>
      </c>
      <c r="L144" s="18">
        <f ca="1">INDIRECT(ADDRESS((MATCH(Spells!C143,Components!$A$1:$A$173,0)),2,1,TRUE,"components"))</f>
      </c>
      <c r="N144" s="18"/>
      <c r="P144" s="18"/>
      <c r="Q144" s="1">
        <f>SUM(I144+K144+M144+O144)</f>
        <v>0</v>
      </c>
      <c r="R144" s="2"/>
    </row>
    <row r="145" spans="1:18" s="1" customFormat="1" ht="12">
      <c r="A145" s="19" t="str">
        <f>Spells!A144</f>
        <v>Pouch Of Quellious (Level 55)</v>
      </c>
      <c r="B145" s="20">
        <f>IF(H145=Q145,"YES","")</f>
      </c>
      <c r="C145" s="20">
        <f>IF(B145="YES",MIN(J145,L145,N145,P145),"")</f>
      </c>
      <c r="D145" s="1">
        <f>IF(ISTEXT(Spells!B144),1,0)</f>
        <v>1</v>
      </c>
      <c r="E145" s="1">
        <f>IF(ISTEXT(Spells!C144),1,0)</f>
        <v>1</v>
      </c>
      <c r="F145" s="1">
        <f>IF(ISTEXT(Spells!D144),1,0)</f>
        <v>0</v>
      </c>
      <c r="G145" s="1">
        <f>IF(ISTEXT(Spells!E144),1,0)</f>
        <v>0</v>
      </c>
      <c r="H145" s="1">
        <f>SUM(D145:G145)</f>
        <v>2</v>
      </c>
      <c r="I145" s="1">
        <f ca="1">IF(INDIRECT(ADDRESS((MATCH(Spells!B144,Components!$A$1:$A$173,0)),2,1,TRUE,"components"))&gt;0,1,0)</f>
        <v>0</v>
      </c>
      <c r="J145" s="18">
        <f ca="1">INDIRECT(ADDRESS((MATCH(Spells!B144,Components!$A$1:$A$173,0)),2,1,TRUE,"components"))</f>
      </c>
      <c r="K145" s="1">
        <f ca="1">IF(INDIRECT(ADDRESS((MATCH(Spells!C144,Components!$A$1:$A$173,0)),2,1,TRUE,"components"))&gt;0,1,0)</f>
        <v>0</v>
      </c>
      <c r="L145" s="18">
        <f ca="1">INDIRECT(ADDRESS((MATCH(Spells!C144,Components!$A$1:$A$173,0)),2,1,TRUE,"components"))</f>
      </c>
      <c r="N145" s="18"/>
      <c r="P145" s="18"/>
      <c r="Q145" s="1">
        <f>SUM(I145+K145+M145+O145)</f>
        <v>0</v>
      </c>
      <c r="R145" s="2"/>
    </row>
    <row r="146" spans="1:18" s="1" customFormat="1" ht="12">
      <c r="A146" s="19" t="str">
        <f>Spells!A145</f>
        <v>Call Of The Hero (Level 55)</v>
      </c>
      <c r="B146" s="20">
        <f>IF(H146=Q146,"YES","")</f>
      </c>
      <c r="C146" s="20">
        <f>IF(B146="YES",MIN(J146,L146,N146,P146),"")</f>
      </c>
      <c r="D146" s="1">
        <f>IF(ISTEXT(Spells!B145),1,0)</f>
        <v>1</v>
      </c>
      <c r="E146" s="1">
        <f>IF(ISTEXT(Spells!C145),1,0)</f>
        <v>1</v>
      </c>
      <c r="F146" s="1">
        <f>IF(ISTEXT(Spells!D145),1,0)</f>
        <v>0</v>
      </c>
      <c r="G146" s="1">
        <f>IF(ISTEXT(Spells!E145),1,0)</f>
        <v>0</v>
      </c>
      <c r="H146" s="1">
        <f>SUM(D146:G146)</f>
        <v>2</v>
      </c>
      <c r="I146" s="1">
        <f ca="1">IF(INDIRECT(ADDRESS((MATCH(Spells!B145,Components!$A$1:$A$173,0)),2,1,TRUE,"components"))&gt;0,1,0)</f>
        <v>0</v>
      </c>
      <c r="J146" s="18">
        <f ca="1">INDIRECT(ADDRESS((MATCH(Spells!B145,Components!$A$1:$A$173,0)),2,1,TRUE,"components"))</f>
      </c>
      <c r="K146" s="1">
        <f ca="1">IF(INDIRECT(ADDRESS((MATCH(Spells!C145,Components!$A$1:$A$173,0)),2,1,TRUE,"components"))&gt;0,1,0)</f>
        <v>0</v>
      </c>
      <c r="L146" s="18">
        <f ca="1">INDIRECT(ADDRESS((MATCH(Spells!C145,Components!$A$1:$A$173,0)),2,1,TRUE,"components"))</f>
      </c>
      <c r="N146" s="18"/>
      <c r="P146" s="18"/>
      <c r="Q146" s="1">
        <f>SUM(I146+K146+M146+O146)</f>
        <v>0</v>
      </c>
      <c r="R146" s="2"/>
    </row>
    <row r="147" spans="1:18" s="1" customFormat="1" ht="12">
      <c r="A147" s="19" t="str">
        <f>Spells!A146</f>
        <v>Rage Of Zomm (Level 55)</v>
      </c>
      <c r="B147" s="20">
        <f>IF(H147=Q147,"YES","")</f>
      </c>
      <c r="C147" s="20">
        <f>IF(B147="YES",MIN(J147,L147,N147,P147),"")</f>
      </c>
      <c r="D147" s="1">
        <f>IF(ISTEXT(Spells!B146),1,0)</f>
        <v>1</v>
      </c>
      <c r="E147" s="1">
        <f>IF(ISTEXT(Spells!C146),1,0)</f>
        <v>1</v>
      </c>
      <c r="F147" s="1">
        <f>IF(ISTEXT(Spells!D146),1,0)</f>
        <v>0</v>
      </c>
      <c r="G147" s="1">
        <f>IF(ISTEXT(Spells!E146),1,0)</f>
        <v>0</v>
      </c>
      <c r="H147" s="1">
        <f>SUM(D147:G147)</f>
        <v>2</v>
      </c>
      <c r="I147" s="1">
        <f ca="1">IF(INDIRECT(ADDRESS((MATCH(Spells!B146,Components!$A$1:$A$173,0)),2,1,TRUE,"components"))&gt;0,1,0)</f>
        <v>0</v>
      </c>
      <c r="J147" s="18">
        <f ca="1">INDIRECT(ADDRESS((MATCH(Spells!B146,Components!$A$1:$A$173,0)),2,1,TRUE,"components"))</f>
      </c>
      <c r="K147" s="1">
        <f ca="1">IF(INDIRECT(ADDRESS((MATCH(Spells!C146,Components!$A$1:$A$173,0)),2,1,TRUE,"components"))&gt;0,1,0)</f>
        <v>0</v>
      </c>
      <c r="L147" s="18">
        <f ca="1">INDIRECT(ADDRESS((MATCH(Spells!C146,Components!$A$1:$A$173,0)),2,1,TRUE,"components"))</f>
      </c>
      <c r="N147" s="18"/>
      <c r="P147" s="18"/>
      <c r="Q147" s="1">
        <f>SUM(I147+K147+M147+O147)</f>
        <v>0</v>
      </c>
      <c r="R147" s="2"/>
    </row>
    <row r="148" spans="1:18" s="1" customFormat="1" ht="12">
      <c r="A148" s="19" t="str">
        <f>Spells!A147</f>
        <v>Wrath Of The Elements (Level 55)</v>
      </c>
      <c r="B148" s="20">
        <f>IF(H148=Q148,"YES","")</f>
      </c>
      <c r="C148" s="20">
        <f>IF(B148="YES",MIN(J148,L148,N148,P148),"")</f>
      </c>
      <c r="D148" s="1">
        <f>IF(ISTEXT(Spells!B147),1,0)</f>
        <v>1</v>
      </c>
      <c r="E148" s="1">
        <f>IF(ISTEXT(Spells!C147),1,0)</f>
        <v>1</v>
      </c>
      <c r="F148" s="1">
        <f>IF(ISTEXT(Spells!D147),1,0)</f>
        <v>0</v>
      </c>
      <c r="G148" s="1">
        <f>IF(ISTEXT(Spells!E147),1,0)</f>
        <v>0</v>
      </c>
      <c r="H148" s="1">
        <f>SUM(D148:G148)</f>
        <v>2</v>
      </c>
      <c r="I148" s="1">
        <f ca="1">IF(INDIRECT(ADDRESS((MATCH(Spells!B147,Components!$A$1:$A$173,0)),2,1,TRUE,"components"))&gt;0,1,0)</f>
        <v>0</v>
      </c>
      <c r="J148" s="18">
        <f ca="1">INDIRECT(ADDRESS((MATCH(Spells!B147,Components!$A$1:$A$173,0)),2,1,TRUE,"components"))</f>
      </c>
      <c r="K148" s="1">
        <f ca="1">IF(INDIRECT(ADDRESS((MATCH(Spells!C147,Components!$A$1:$A$173,0)),2,1,TRUE,"components"))&gt;0,1,0)</f>
        <v>0</v>
      </c>
      <c r="L148" s="18">
        <f ca="1">INDIRECT(ADDRESS((MATCH(Spells!C147,Components!$A$1:$A$173,0)),2,1,TRUE,"components"))</f>
      </c>
      <c r="N148" s="18"/>
      <c r="P148" s="18"/>
      <c r="Q148" s="1">
        <f>SUM(I148+K148+M148+O148)</f>
        <v>0</v>
      </c>
      <c r="R148" s="2"/>
    </row>
    <row r="149" spans="1:18" s="1" customFormat="1" ht="12">
      <c r="A149" s="19" t="str">
        <f>Spells!A148</f>
        <v>Muzzle Of Mardu (Level 56)</v>
      </c>
      <c r="B149" s="20">
        <f>IF(H149=Q149,"YES","")</f>
      </c>
      <c r="C149" s="20">
        <f>IF(B149="YES",MIN(J149,L149,N149,P149),"")</f>
      </c>
      <c r="D149" s="1">
        <f>IF(ISTEXT(Spells!B148),1,0)</f>
        <v>1</v>
      </c>
      <c r="E149" s="1">
        <f>IF(ISTEXT(Spells!C148),1,0)</f>
        <v>1</v>
      </c>
      <c r="F149" s="1">
        <f>IF(ISTEXT(Spells!D148),1,0)</f>
        <v>1</v>
      </c>
      <c r="G149" s="1">
        <f>IF(ISTEXT(Spells!E148),1,0)</f>
        <v>0</v>
      </c>
      <c r="H149" s="1">
        <f>SUM(D149:G149)</f>
        <v>3</v>
      </c>
      <c r="I149" s="1">
        <f ca="1">IF(INDIRECT(ADDRESS((MATCH(Spells!B148,Components!$A$1:$A$173,0)),2,1,TRUE,"components"))&gt;0,1,0)</f>
        <v>0</v>
      </c>
      <c r="J149" s="18">
        <f ca="1">INDIRECT(ADDRESS((MATCH(Spells!B148,Components!$A$1:$A$173,0)),2,1,TRUE,"components"))</f>
      </c>
      <c r="K149" s="1">
        <f ca="1">IF(INDIRECT(ADDRESS((MATCH(Spells!C148,Components!$A$1:$A$173,0)),2,1,TRUE,"components"))&gt;0,1,0)</f>
        <v>0</v>
      </c>
      <c r="L149" s="18">
        <f ca="1">INDIRECT(ADDRESS((MATCH(Spells!C148,Components!$A$1:$A$173,0)),2,1,TRUE,"components"))</f>
      </c>
      <c r="M149" s="1">
        <f ca="1">IF(INDIRECT(ADDRESS((MATCH(Spells!D148,Components!$A$1:$A$173,0)),2,1,TRUE,"components"))&gt;0,1,0)</f>
        <v>0</v>
      </c>
      <c r="N149" s="18">
        <f ca="1">INDIRECT(ADDRESS((MATCH(Spells!D148,Components!$A$1:$A$173,0)),2,1,TRUE,"components"))</f>
      </c>
      <c r="P149" s="18"/>
      <c r="Q149" s="1">
        <f>SUM(I149+K149+M149+O149)</f>
        <v>0</v>
      </c>
      <c r="R149" s="2"/>
    </row>
    <row r="150" spans="1:18" s="1" customFormat="1" ht="12">
      <c r="A150" s="19" t="str">
        <f>Spells!A149</f>
        <v>Dyzil's Deafening Decoy (Level 56)</v>
      </c>
      <c r="B150" s="20">
        <f>IF(H150=Q150,"YES","")</f>
      </c>
      <c r="C150" s="20">
        <f>IF(B150="YES",MIN(J150,L150,N150,P150),"")</f>
      </c>
      <c r="D150" s="1">
        <f>IF(ISTEXT(Spells!B149),1,0)</f>
        <v>1</v>
      </c>
      <c r="E150" s="1">
        <f>IF(ISTEXT(Spells!C149),1,0)</f>
        <v>1</v>
      </c>
      <c r="F150" s="1">
        <f>IF(ISTEXT(Spells!D149),1,0)</f>
        <v>1</v>
      </c>
      <c r="G150" s="1">
        <f>IF(ISTEXT(Spells!E149),1,0)</f>
        <v>0</v>
      </c>
      <c r="H150" s="1">
        <f>SUM(D150:G150)</f>
        <v>3</v>
      </c>
      <c r="I150" s="1">
        <f ca="1">IF(INDIRECT(ADDRESS((MATCH(Spells!B149,Components!$A$1:$A$173,0)),2,1,TRUE,"components"))&gt;0,1,0)</f>
        <v>0</v>
      </c>
      <c r="J150" s="18">
        <f ca="1">INDIRECT(ADDRESS((MATCH(Spells!B149,Components!$A$1:$A$173,0)),2,1,TRUE,"components"))</f>
      </c>
      <c r="K150" s="1">
        <f ca="1">IF(INDIRECT(ADDRESS((MATCH(Spells!C149,Components!$A$1:$A$173,0)),2,1,TRUE,"components"))&gt;0,1,0)</f>
        <v>0</v>
      </c>
      <c r="L150" s="18">
        <f ca="1">INDIRECT(ADDRESS((MATCH(Spells!C149,Components!$A$1:$A$173,0)),2,1,TRUE,"components"))</f>
      </c>
      <c r="M150" s="1">
        <f ca="1">IF(INDIRECT(ADDRESS((MATCH(Spells!D149,Components!$A$1:$A$173,0)),2,1,TRUE,"components"))&gt;0,1,0)</f>
        <v>0</v>
      </c>
      <c r="N150" s="18">
        <f ca="1">INDIRECT(ADDRESS((MATCH(Spells!D149,Components!$A$1:$A$173,0)),2,1,TRUE,"components"))</f>
      </c>
      <c r="P150" s="18"/>
      <c r="Q150" s="1">
        <f>SUM(I150+K150+M150+O150)</f>
        <v>0</v>
      </c>
      <c r="R150" s="2"/>
    </row>
    <row r="151" spans="1:18" s="1" customFormat="1" ht="12">
      <c r="A151" s="19" t="str">
        <f>Spells!A150</f>
        <v>Eye Of Tallon (Level 57)</v>
      </c>
      <c r="B151" s="20">
        <f>IF(H151=Q151,"YES","")</f>
      </c>
      <c r="C151" s="20">
        <f>IF(B151="YES",MIN(J151,L151,N151,P151),"")</f>
      </c>
      <c r="D151" s="1">
        <f>IF(ISTEXT(Spells!B150),1,0)</f>
        <v>1</v>
      </c>
      <c r="E151" s="1">
        <f>IF(ISTEXT(Spells!C150),1,0)</f>
        <v>1</v>
      </c>
      <c r="F151" s="1">
        <f>IF(ISTEXT(Spells!D150),1,0)</f>
        <v>1</v>
      </c>
      <c r="G151" s="1">
        <f>IF(ISTEXT(Spells!E150),1,0)</f>
        <v>0</v>
      </c>
      <c r="H151" s="1">
        <f>SUM(D151:G151)</f>
        <v>3</v>
      </c>
      <c r="I151" s="1">
        <f ca="1">IF(INDIRECT(ADDRESS((MATCH(Spells!B150,Components!$A$1:$A$173,0)),2,1,TRUE,"components"))&gt;0,1,0)</f>
        <v>0</v>
      </c>
      <c r="J151" s="18">
        <f ca="1">INDIRECT(ADDRESS((MATCH(Spells!B150,Components!$A$1:$A$173,0)),2,1,TRUE,"components"))</f>
      </c>
      <c r="K151" s="1">
        <f ca="1">IF(INDIRECT(ADDRESS((MATCH(Spells!C150,Components!$A$1:$A$173,0)),2,1,TRUE,"components"))&gt;0,1,0)</f>
        <v>0</v>
      </c>
      <c r="L151" s="18">
        <f ca="1">INDIRECT(ADDRESS((MATCH(Spells!C150,Components!$A$1:$A$173,0)),2,1,TRUE,"components"))</f>
      </c>
      <c r="M151" s="1">
        <f ca="1">IF(INDIRECT(ADDRESS((MATCH(Spells!D150,Components!$A$1:$A$173,0)),2,1,TRUE,"components"))&gt;0,1,0)</f>
        <v>0</v>
      </c>
      <c r="N151" s="18">
        <f ca="1">INDIRECT(ADDRESS((MATCH(Spells!D150,Components!$A$1:$A$173,0)),2,1,TRUE,"components"))</f>
      </c>
      <c r="P151" s="18"/>
      <c r="Q151" s="1">
        <f>SUM(I151+K151+M151+O151)</f>
        <v>0</v>
      </c>
      <c r="R151" s="2"/>
    </row>
    <row r="152" spans="1:18" s="1" customFormat="1" ht="12">
      <c r="A152" s="19" t="str">
        <f>Spells!A151</f>
        <v>Greater Voceration Fire (Level 58)</v>
      </c>
      <c r="B152" s="20">
        <f>IF(H152=Q152,"YES","")</f>
      </c>
      <c r="C152" s="20">
        <f>IF(B152="YES",MIN(J152,L152,N152,P152),"")</f>
      </c>
      <c r="D152" s="1">
        <f>IF(ISTEXT(Spells!B151),1,0)</f>
        <v>1</v>
      </c>
      <c r="E152" s="1">
        <f>IF(ISTEXT(Spells!C151),1,0)</f>
        <v>1</v>
      </c>
      <c r="F152" s="1">
        <f>IF(ISTEXT(Spells!D151),1,0)</f>
        <v>1</v>
      </c>
      <c r="G152" s="1">
        <f>IF(ISTEXT(Spells!E151),1,0)</f>
        <v>0</v>
      </c>
      <c r="H152" s="1">
        <f>SUM(D152:G152)</f>
        <v>3</v>
      </c>
      <c r="I152" s="1">
        <f ca="1">IF(INDIRECT(ADDRESS((MATCH(Spells!B151,Components!$A$1:$A$173,0)),2,1,TRUE,"components"))&gt;0,1,0)</f>
        <v>0</v>
      </c>
      <c r="J152" s="18">
        <f ca="1">INDIRECT(ADDRESS((MATCH(Spells!B151,Components!$A$1:$A$173,0)),2,1,TRUE,"components"))</f>
      </c>
      <c r="K152" s="1">
        <f ca="1">IF(INDIRECT(ADDRESS((MATCH(Spells!C151,Components!$A$1:$A$173,0)),2,1,TRUE,"components"))&gt;0,1,0)</f>
        <v>0</v>
      </c>
      <c r="L152" s="18">
        <f ca="1">INDIRECT(ADDRESS((MATCH(Spells!C151,Components!$A$1:$A$173,0)),2,1,TRUE,"components"))</f>
      </c>
      <c r="M152" s="1">
        <f ca="1">IF(INDIRECT(ADDRESS((MATCH(Spells!D151,Components!$A$1:$A$173,0)),2,1,TRUE,"components"))&gt;0,1,0)</f>
        <v>0</v>
      </c>
      <c r="N152" s="18">
        <f ca="1">INDIRECT(ADDRESS((MATCH(Spells!D151,Components!$A$1:$A$173,0)),2,1,TRUE,"components"))</f>
      </c>
      <c r="P152" s="18"/>
      <c r="Q152" s="1">
        <f>SUM(I152+K152+M152+O152)</f>
        <v>0</v>
      </c>
      <c r="R152" s="2"/>
    </row>
    <row r="153" spans="1:18" s="1" customFormat="1" ht="12">
      <c r="A153" s="19" t="str">
        <f>Spells!A152</f>
        <v>Velocity (Level 58)</v>
      </c>
      <c r="B153" s="20">
        <f>IF(H153=Q153,"YES","")</f>
      </c>
      <c r="C153" s="20">
        <f>IF(B153="YES",MIN(J153,L153,N153,P153),"")</f>
      </c>
      <c r="D153" s="1">
        <f>IF(ISTEXT(Spells!B152),1,0)</f>
        <v>1</v>
      </c>
      <c r="E153" s="1">
        <f>IF(ISTEXT(Spells!C152),1,0)</f>
        <v>1</v>
      </c>
      <c r="F153" s="1">
        <f>IF(ISTEXT(Spells!D152),1,0)</f>
        <v>1</v>
      </c>
      <c r="G153" s="1">
        <f>IF(ISTEXT(Spells!E152),1,0)</f>
        <v>0</v>
      </c>
      <c r="H153" s="1">
        <f>SUM(D153:G153)</f>
        <v>3</v>
      </c>
      <c r="I153" s="1">
        <f ca="1">IF(INDIRECT(ADDRESS((MATCH(Spells!B152,Components!$A$1:$A$173,0)),2,1,TRUE,"components"))&gt;0,1,0)</f>
        <v>0</v>
      </c>
      <c r="J153" s="18">
        <f ca="1">INDIRECT(ADDRESS((MATCH(Spells!B152,Components!$A$1:$A$173,0)),2,1,TRUE,"components"))</f>
      </c>
      <c r="K153" s="1">
        <f ca="1">IF(INDIRECT(ADDRESS((MATCH(Spells!C152,Components!$A$1:$A$173,0)),2,1,TRUE,"components"))&gt;0,1,0)</f>
        <v>0</v>
      </c>
      <c r="L153" s="18">
        <f ca="1">INDIRECT(ADDRESS((MATCH(Spells!C152,Components!$A$1:$A$173,0)),2,1,TRUE,"components"))</f>
      </c>
      <c r="M153" s="1">
        <f ca="1">IF(INDIRECT(ADDRESS((MATCH(Spells!D152,Components!$A$1:$A$173,0)),2,1,TRUE,"components"))&gt;0,1,0)</f>
        <v>0</v>
      </c>
      <c r="N153" s="18">
        <f ca="1">INDIRECT(ADDRESS((MATCH(Spells!D152,Components!$A$1:$A$173,0)),2,1,TRUE,"components"))</f>
      </c>
      <c r="P153" s="18"/>
      <c r="Q153" s="1">
        <f>SUM(I153+K153+M153+O153)</f>
        <v>0</v>
      </c>
      <c r="R153" s="2"/>
    </row>
    <row r="154" spans="1:18" s="1" customFormat="1" ht="12">
      <c r="A154" s="19" t="str">
        <f>Spells!A153</f>
        <v>Transon's Phantasmal Protection (Level 58)</v>
      </c>
      <c r="B154" s="20">
        <f>IF(H154=Q154,"YES","")</f>
      </c>
      <c r="C154" s="20">
        <f>IF(B154="YES",MIN(J154,L154,N154,P154),"")</f>
      </c>
      <c r="D154" s="1">
        <f>IF(ISTEXT(Spells!B153),1,0)</f>
        <v>1</v>
      </c>
      <c r="E154" s="1">
        <f>IF(ISTEXT(Spells!C153),1,0)</f>
        <v>1</v>
      </c>
      <c r="F154" s="1">
        <f>IF(ISTEXT(Spells!D153),1,0)</f>
        <v>1</v>
      </c>
      <c r="G154" s="1">
        <f>IF(ISTEXT(Spells!E153),1,0)</f>
        <v>0</v>
      </c>
      <c r="H154" s="1">
        <f>SUM(D154:G154)</f>
        <v>3</v>
      </c>
      <c r="I154" s="1">
        <f ca="1">IF(INDIRECT(ADDRESS((MATCH(Spells!B153,Components!$A$1:$A$173,0)),2,1,TRUE,"components"))&gt;0,1,0)</f>
        <v>0</v>
      </c>
      <c r="J154" s="18">
        <f ca="1">INDIRECT(ADDRESS((MATCH(Spells!B153,Components!$A$1:$A$173,0)),2,1,TRUE,"components"))</f>
      </c>
      <c r="K154" s="1">
        <f ca="1">IF(INDIRECT(ADDRESS((MATCH(Spells!C153,Components!$A$1:$A$173,0)),2,1,TRUE,"components"))&gt;0,1,0)</f>
        <v>0</v>
      </c>
      <c r="L154" s="18">
        <f ca="1">INDIRECT(ADDRESS((MATCH(Spells!C153,Components!$A$1:$A$173,0)),2,1,TRUE,"components"))</f>
      </c>
      <c r="M154" s="1">
        <f ca="1">IF(INDIRECT(ADDRESS((MATCH(Spells!D153,Components!$A$1:$A$173,0)),2,1,TRUE,"components"))&gt;0,1,0)</f>
        <v>0</v>
      </c>
      <c r="N154" s="18">
        <f ca="1">INDIRECT(ADDRESS((MATCH(Spells!D153,Components!$A$1:$A$173,0)),2,1,TRUE,"components"))</f>
      </c>
      <c r="P154" s="18"/>
      <c r="Q154" s="1">
        <f>SUM(I154+K154+M154+O154)</f>
        <v>0</v>
      </c>
      <c r="R154" s="2"/>
    </row>
    <row r="155" spans="1:18" s="1" customFormat="1" ht="12">
      <c r="A155" s="19" t="str">
        <f>Spells!A154</f>
        <v>Greater Voceration Air (Level 59)</v>
      </c>
      <c r="B155" s="20">
        <f>IF(H155=Q155,"YES","")</f>
      </c>
      <c r="C155" s="20">
        <f>IF(B155="YES",MIN(J155,L155,N155,P155),"")</f>
      </c>
      <c r="D155" s="1">
        <f>IF(ISTEXT(Spells!B154),1,0)</f>
        <v>1</v>
      </c>
      <c r="E155" s="1">
        <f>IF(ISTEXT(Spells!C154),1,0)</f>
        <v>1</v>
      </c>
      <c r="F155" s="1">
        <f>IF(ISTEXT(Spells!D154),1,0)</f>
        <v>1</v>
      </c>
      <c r="G155" s="1">
        <f>IF(ISTEXT(Spells!E154),1,0)</f>
        <v>0</v>
      </c>
      <c r="H155" s="1">
        <f>SUM(D155:G155)</f>
        <v>3</v>
      </c>
      <c r="I155" s="1">
        <f ca="1">IF(INDIRECT(ADDRESS((MATCH(Spells!B154,Components!$A$1:$A$173,0)),2,1,TRUE,"components"))&gt;0,1,0)</f>
        <v>0</v>
      </c>
      <c r="J155" s="18">
        <f ca="1">INDIRECT(ADDRESS((MATCH(Spells!B154,Components!$A$1:$A$173,0)),2,1,TRUE,"components"))</f>
      </c>
      <c r="K155" s="1">
        <f ca="1">IF(INDIRECT(ADDRESS((MATCH(Spells!C154,Components!$A$1:$A$173,0)),2,1,TRUE,"components"))&gt;0,1,0)</f>
        <v>0</v>
      </c>
      <c r="L155" s="18">
        <f ca="1">INDIRECT(ADDRESS((MATCH(Spells!C154,Components!$A$1:$A$173,0)),2,1,TRUE,"components"))</f>
      </c>
      <c r="M155" s="1">
        <f ca="1">IF(INDIRECT(ADDRESS((MATCH(Spells!D154,Components!$A$1:$A$173,0)),2,1,TRUE,"components"))&gt;0,1,0)</f>
        <v>0</v>
      </c>
      <c r="N155" s="18">
        <f ca="1">INDIRECT(ADDRESS((MATCH(Spells!D154,Components!$A$1:$A$173,0)),2,1,TRUE,"components"))</f>
      </c>
      <c r="P155" s="18"/>
      <c r="Q155" s="1">
        <f>SUM(I155+K155+M155+O155)</f>
        <v>0</v>
      </c>
      <c r="R155" s="2"/>
    </row>
    <row r="156" spans="1:18" s="1" customFormat="1" ht="12">
      <c r="A156" s="19" t="str">
        <f>Spells!A155</f>
        <v>Manastorm (Level 59)</v>
      </c>
      <c r="B156" s="20">
        <f>IF(H156=Q156,"YES","")</f>
      </c>
      <c r="C156" s="20">
        <f>IF(B156="YES",MIN(J156,L156,N156,P156),"")</f>
      </c>
      <c r="D156" s="1">
        <f>IF(ISTEXT(Spells!B155),1,0)</f>
        <v>1</v>
      </c>
      <c r="E156" s="1">
        <f>IF(ISTEXT(Spells!C155),1,0)</f>
        <v>1</v>
      </c>
      <c r="F156" s="1">
        <f>IF(ISTEXT(Spells!D155),1,0)</f>
        <v>1</v>
      </c>
      <c r="G156" s="1">
        <f>IF(ISTEXT(Spells!E155),1,0)</f>
        <v>0</v>
      </c>
      <c r="H156" s="1">
        <f>SUM(D156:G156)</f>
        <v>3</v>
      </c>
      <c r="I156" s="1">
        <f ca="1">IF(INDIRECT(ADDRESS((MATCH(Spells!B155,Components!$A$1:$A$173,0)),2,1,TRUE,"components"))&gt;0,1,0)</f>
        <v>0</v>
      </c>
      <c r="J156" s="18">
        <f ca="1">INDIRECT(ADDRESS((MATCH(Spells!B155,Components!$A$1:$A$173,0)),2,1,TRUE,"components"))</f>
      </c>
      <c r="K156" s="1">
        <f ca="1">IF(INDIRECT(ADDRESS((MATCH(Spells!C155,Components!$A$1:$A$173,0)),2,1,TRUE,"components"))&gt;0,1,0)</f>
        <v>0</v>
      </c>
      <c r="L156" s="18">
        <f ca="1">INDIRECT(ADDRESS((MATCH(Spells!C155,Components!$A$1:$A$173,0)),2,1,TRUE,"components"))</f>
      </c>
      <c r="M156" s="1">
        <f ca="1">IF(INDIRECT(ADDRESS((MATCH(Spells!D155,Components!$A$1:$A$173,0)),2,1,TRUE,"components"))&gt;0,1,0)</f>
        <v>0</v>
      </c>
      <c r="N156" s="18">
        <f ca="1">INDIRECT(ADDRESS((MATCH(Spells!D155,Components!$A$1:$A$173,0)),2,1,TRUE,"components"))</f>
      </c>
      <c r="P156" s="18"/>
      <c r="Q156" s="1">
        <f>SUM(I156+K156+M156+O156)</f>
        <v>0</v>
      </c>
      <c r="R156" s="2"/>
    </row>
    <row r="157" spans="1:18" s="1" customFormat="1" ht="12">
      <c r="A157" s="19" t="str">
        <f>Spells!A156</f>
        <v>Monster Summoning Iii (Level 60)</v>
      </c>
      <c r="B157" s="20">
        <f>IF(H157=Q157,"YES","")</f>
      </c>
      <c r="C157" s="20">
        <f>IF(B157="YES",MIN(J157,L157,N157,P157),"")</f>
      </c>
      <c r="D157" s="1">
        <f>IF(ISTEXT(Spells!B156),1,0)</f>
        <v>1</v>
      </c>
      <c r="E157" s="1">
        <f>IF(ISTEXT(Spells!C156),1,0)</f>
        <v>1</v>
      </c>
      <c r="F157" s="1">
        <f>IF(ISTEXT(Spells!D156),1,0)</f>
        <v>1</v>
      </c>
      <c r="G157" s="1">
        <f>IF(ISTEXT(Spells!E156),1,0)</f>
        <v>0</v>
      </c>
      <c r="H157" s="1">
        <f>SUM(D157:G157)</f>
        <v>3</v>
      </c>
      <c r="I157" s="1">
        <f ca="1">IF(INDIRECT(ADDRESS((MATCH(Spells!B156,Components!$A$1:$A$173,0)),2,1,TRUE,"components"))&gt;0,1,0)</f>
        <v>0</v>
      </c>
      <c r="J157" s="18">
        <f ca="1">INDIRECT(ADDRESS((MATCH(Spells!B156,Components!$A$1:$A$173,0)),2,1,TRUE,"components"))</f>
      </c>
      <c r="K157" s="1">
        <f ca="1">IF(INDIRECT(ADDRESS((MATCH(Spells!C156,Components!$A$1:$A$173,0)),2,1,TRUE,"components"))&gt;0,1,0)</f>
        <v>0</v>
      </c>
      <c r="L157" s="18">
        <f ca="1">INDIRECT(ADDRESS((MATCH(Spells!C156,Components!$A$1:$A$173,0)),2,1,TRUE,"components"))</f>
      </c>
      <c r="M157" s="1">
        <f ca="1">IF(INDIRECT(ADDRESS((MATCH(Spells!D156,Components!$A$1:$A$173,0)),2,1,TRUE,"components"))&gt;0,1,0)</f>
        <v>0</v>
      </c>
      <c r="N157" s="18">
        <f ca="1">INDIRECT(ADDRESS((MATCH(Spells!D156,Components!$A$1:$A$173,0)),2,1,TRUE,"components"))</f>
      </c>
      <c r="P157" s="18"/>
      <c r="Q157" s="1">
        <f>SUM(I157+K157+M157+O157)</f>
        <v>0</v>
      </c>
      <c r="R157" s="2"/>
    </row>
    <row r="158" spans="1:18" s="1" customFormat="1" ht="12">
      <c r="A158" s="19" t="str">
        <f>Spells!A157</f>
        <v>Greater Voceration Water (Level 60)</v>
      </c>
      <c r="B158" s="20">
        <f>IF(H158=Q158,"YES","")</f>
      </c>
      <c r="C158" s="20">
        <f>IF(B158="YES",MIN(J158,L158,N158,P158),"")</f>
      </c>
      <c r="D158" s="1">
        <f>IF(ISTEXT(Spells!B157),1,0)</f>
        <v>1</v>
      </c>
      <c r="E158" s="1">
        <f>IF(ISTEXT(Spells!C157),1,0)</f>
        <v>1</v>
      </c>
      <c r="F158" s="1">
        <f>IF(ISTEXT(Spells!D157),1,0)</f>
        <v>1</v>
      </c>
      <c r="G158" s="1">
        <f>IF(ISTEXT(Spells!E157),1,0)</f>
        <v>0</v>
      </c>
      <c r="H158" s="1">
        <f>SUM(D158:G158)</f>
        <v>3</v>
      </c>
      <c r="I158" s="1">
        <f ca="1">IF(INDIRECT(ADDRESS((MATCH(Spells!B157,Components!$A$1:$A$173,0)),2,1,TRUE,"components"))&gt;0,1,0)</f>
        <v>0</v>
      </c>
      <c r="J158" s="18">
        <f ca="1">INDIRECT(ADDRESS((MATCH(Spells!B157,Components!$A$1:$A$173,0)),2,1,TRUE,"components"))</f>
      </c>
      <c r="K158" s="1">
        <f ca="1">IF(INDIRECT(ADDRESS((MATCH(Spells!C157,Components!$A$1:$A$173,0)),2,1,TRUE,"components"))&gt;0,1,0)</f>
        <v>0</v>
      </c>
      <c r="L158" s="18">
        <f ca="1">INDIRECT(ADDRESS((MATCH(Spells!C157,Components!$A$1:$A$173,0)),2,1,TRUE,"components"))</f>
      </c>
      <c r="M158" s="1">
        <f ca="1">IF(INDIRECT(ADDRESS((MATCH(Spells!D157,Components!$A$1:$A$173,0)),2,1,TRUE,"components"))&gt;0,1,0)</f>
        <v>0</v>
      </c>
      <c r="N158" s="18">
        <f ca="1">INDIRECT(ADDRESS((MATCH(Spells!D157,Components!$A$1:$A$173,0)),2,1,TRUE,"components"))</f>
      </c>
      <c r="P158" s="18"/>
      <c r="Q158" s="1">
        <f>SUM(I158+K158+M158+O158)</f>
        <v>0</v>
      </c>
      <c r="R158" s="2"/>
    </row>
    <row r="159" spans="1:18" s="1" customFormat="1" ht="12">
      <c r="A159" s="19" t="str">
        <f>Spells!A158</f>
        <v>Banishment (Level 60)</v>
      </c>
      <c r="B159" s="20">
        <f>IF(H159=Q159,"YES","")</f>
      </c>
      <c r="C159" s="20">
        <f>IF(B159="YES",MIN(J159,L159,N159,P159),"")</f>
      </c>
      <c r="D159" s="1">
        <f>IF(ISTEXT(Spells!B158),1,0)</f>
        <v>1</v>
      </c>
      <c r="E159" s="1">
        <f>IF(ISTEXT(Spells!C158),1,0)</f>
        <v>1</v>
      </c>
      <c r="F159" s="1">
        <f>IF(ISTEXT(Spells!D158),1,0)</f>
        <v>1</v>
      </c>
      <c r="G159" s="1">
        <f>IF(ISTEXT(Spells!E158),1,0)</f>
        <v>0</v>
      </c>
      <c r="H159" s="1">
        <f>SUM(D159:G159)</f>
        <v>3</v>
      </c>
      <c r="I159" s="1">
        <f ca="1">IF(INDIRECT(ADDRESS((MATCH(Spells!B158,Components!$A$1:$A$173,0)),2,1,TRUE,"components"))&gt;0,1,0)</f>
        <v>0</v>
      </c>
      <c r="J159" s="18">
        <f ca="1">INDIRECT(ADDRESS((MATCH(Spells!B158,Components!$A$1:$A$173,0)),2,1,TRUE,"components"))</f>
      </c>
      <c r="K159" s="1">
        <f ca="1">IF(INDIRECT(ADDRESS((MATCH(Spells!C158,Components!$A$1:$A$173,0)),2,1,TRUE,"components"))&gt;0,1,0)</f>
        <v>0</v>
      </c>
      <c r="L159" s="18">
        <f ca="1">INDIRECT(ADDRESS((MATCH(Spells!C158,Components!$A$1:$A$173,0)),2,1,TRUE,"components"))</f>
      </c>
      <c r="M159" s="1">
        <f ca="1">IF(INDIRECT(ADDRESS((MATCH(Spells!D158,Components!$A$1:$A$173,0)),2,1,TRUE,"components"))&gt;0,1,0)</f>
        <v>0</v>
      </c>
      <c r="N159" s="18">
        <f ca="1">INDIRECT(ADDRESS((MATCH(Spells!D158,Components!$A$1:$A$173,0)),2,1,TRUE,"components"))</f>
      </c>
      <c r="P159" s="18"/>
      <c r="Q159" s="1">
        <f>SUM(I159+K159+M159+O159)</f>
        <v>0</v>
      </c>
      <c r="R159" s="2"/>
    </row>
    <row r="160" spans="1:18" s="1" customFormat="1" ht="12">
      <c r="A160" s="19" t="str">
        <f>Spells!A159</f>
        <v>Maelstrom Of Electricity (Level 60)</v>
      </c>
      <c r="B160" s="20">
        <f>IF(H160=Q160,"YES","")</f>
      </c>
      <c r="C160" s="20">
        <f>IF(B160="YES",MIN(J160,L160,N160,P160),"")</f>
      </c>
      <c r="D160" s="1">
        <f>IF(ISTEXT(Spells!B159),1,0)</f>
        <v>1</v>
      </c>
      <c r="E160" s="1">
        <f>IF(ISTEXT(Spells!C159),1,0)</f>
        <v>1</v>
      </c>
      <c r="F160" s="1">
        <f>IF(ISTEXT(Spells!D159),1,0)</f>
        <v>1</v>
      </c>
      <c r="G160" s="1">
        <f>IF(ISTEXT(Spells!E159),1,0)</f>
        <v>0</v>
      </c>
      <c r="H160" s="1">
        <f>SUM(D160:G160)</f>
        <v>3</v>
      </c>
      <c r="I160" s="1">
        <f ca="1">IF(INDIRECT(ADDRESS((MATCH(Spells!B159,Components!$A$1:$A$173,0)),2,1,TRUE,"components"))&gt;0,1,0)</f>
        <v>0</v>
      </c>
      <c r="J160" s="18">
        <f ca="1">INDIRECT(ADDRESS((MATCH(Spells!B159,Components!$A$1:$A$173,0)),2,1,TRUE,"components"))</f>
      </c>
      <c r="K160" s="1">
        <f ca="1">IF(INDIRECT(ADDRESS((MATCH(Spells!C159,Components!$A$1:$A$173,0)),2,1,TRUE,"components"))&gt;0,1,0)</f>
        <v>0</v>
      </c>
      <c r="L160" s="18">
        <f ca="1">INDIRECT(ADDRESS((MATCH(Spells!C159,Components!$A$1:$A$173,0)),2,1,TRUE,"components"))</f>
      </c>
      <c r="M160" s="1">
        <f ca="1">IF(INDIRECT(ADDRESS((MATCH(Spells!D159,Components!$A$1:$A$173,0)),2,1,TRUE,"components"))&gt;0,1,0)</f>
        <v>0</v>
      </c>
      <c r="N160" s="18">
        <f ca="1">INDIRECT(ADDRESS((MATCH(Spells!D159,Components!$A$1:$A$173,0)),2,1,TRUE,"components"))</f>
      </c>
      <c r="P160" s="18"/>
      <c r="Q160" s="1">
        <f>SUM(I160+K160+M160+O160)</f>
        <v>0</v>
      </c>
      <c r="R160" s="2"/>
    </row>
    <row r="161" spans="1:18" s="1" customFormat="1" ht="12">
      <c r="A161" s="19" t="str">
        <f>Spells!A160</f>
        <v>Shock Of Fiery Blades (Level 60)</v>
      </c>
      <c r="B161" s="20">
        <f>IF(H161=Q161,"YES","")</f>
      </c>
      <c r="C161" s="20">
        <f>IF(B161="YES",MIN(J161,L161,N161,P161),"")</f>
      </c>
      <c r="D161" s="1">
        <f>IF(ISTEXT(Spells!B160),1,0)</f>
        <v>1</v>
      </c>
      <c r="E161" s="1">
        <f>IF(ISTEXT(Spells!C160),1,0)</f>
        <v>1</v>
      </c>
      <c r="F161" s="1">
        <f>IF(ISTEXT(Spells!D160),1,0)</f>
        <v>1</v>
      </c>
      <c r="G161" s="1">
        <f>IF(ISTEXT(Spells!E160),1,0)</f>
        <v>1</v>
      </c>
      <c r="H161" s="1">
        <f>SUM(D161:G161)</f>
        <v>4</v>
      </c>
      <c r="I161" s="1">
        <f ca="1">IF(INDIRECT(ADDRESS((MATCH(Spells!B160,Components!$A$1:$A$173,0)),2,1,TRUE,"components"))&gt;0,1,0)</f>
        <v>0</v>
      </c>
      <c r="J161" s="18">
        <f ca="1">INDIRECT(ADDRESS((MATCH(Spells!B160,Components!$A$1:$A$173,0)),2,1,TRUE,"components"))</f>
      </c>
      <c r="K161" s="1">
        <f ca="1">IF(INDIRECT(ADDRESS((MATCH(Spells!C160,Components!$A$1:$A$173,0)),2,1,TRUE,"components"))&gt;0,1,0)</f>
        <v>0</v>
      </c>
      <c r="L161" s="18">
        <f ca="1">INDIRECT(ADDRESS((MATCH(Spells!C160,Components!$A$1:$A$173,0)),2,1,TRUE,"components"))</f>
      </c>
      <c r="M161" s="1">
        <f ca="1">IF(INDIRECT(ADDRESS((MATCH(Spells!D160,Components!$A$1:$A$173,0)),2,1,TRUE,"components"))&gt;0,1,0)</f>
        <v>0</v>
      </c>
      <c r="N161" s="18">
        <f ca="1">INDIRECT(ADDRESS((MATCH(Spells!D160,Components!$A$1:$A$173,0)),2,1,TRUE,"components"))</f>
      </c>
      <c r="O161" s="1">
        <f ca="1">IF(INDIRECT(ADDRESS((MATCH(Spells!E160,Components!$A$1:$A$173,0)),2,1,TRUE,"components"))&gt;0,1,0)</f>
        <v>0</v>
      </c>
      <c r="P161" s="18">
        <f ca="1">INDIRECT(ADDRESS((MATCH(Spells!E160,Components!$A$1:$A$173,0)),2,1,TRUE,"components"))</f>
      </c>
      <c r="Q161" s="1">
        <f>SUM(I161+K161+M161+O161)</f>
        <v>0</v>
      </c>
      <c r="R161" s="2"/>
    </row>
    <row r="162" spans="1:18" s="1" customFormat="1" ht="12">
      <c r="A162" s="19" t="str">
        <f>Spells!A161</f>
        <v>Transon's Elemental Renewal (Level 60)</v>
      </c>
      <c r="B162" s="20">
        <f>IF(H162=Q162,"YES","")</f>
      </c>
      <c r="C162" s="20">
        <f>IF(B162="YES",MIN(J162,L162,N162,P162),"")</f>
      </c>
      <c r="D162" s="1">
        <f>IF(ISTEXT(Spells!B161),1,0)</f>
        <v>1</v>
      </c>
      <c r="E162" s="1">
        <f>IF(ISTEXT(Spells!C161),1,0)</f>
        <v>1</v>
      </c>
      <c r="F162" s="1">
        <f>IF(ISTEXT(Spells!D161),1,0)</f>
        <v>1</v>
      </c>
      <c r="G162" s="1">
        <f>IF(ISTEXT(Spells!E161),1,0)</f>
        <v>1</v>
      </c>
      <c r="H162" s="1">
        <f>SUM(D162:G162)</f>
        <v>4</v>
      </c>
      <c r="I162" s="1">
        <f ca="1">IF(INDIRECT(ADDRESS((MATCH(Spells!B161,Components!$A$1:$A$173,0)),2,1,TRUE,"components"))&gt;0,1,0)</f>
        <v>0</v>
      </c>
      <c r="J162" s="18">
        <f ca="1">INDIRECT(ADDRESS((MATCH(Spells!B161,Components!$A$1:$A$173,0)),2,1,TRUE,"components"))</f>
      </c>
      <c r="K162" s="1">
        <f ca="1">IF(INDIRECT(ADDRESS((MATCH(Spells!C161,Components!$A$1:$A$173,0)),2,1,TRUE,"components"))&gt;0,1,0)</f>
        <v>0</v>
      </c>
      <c r="L162" s="18">
        <f ca="1">INDIRECT(ADDRESS((MATCH(Spells!C161,Components!$A$1:$A$173,0)),2,1,TRUE,"components"))</f>
      </c>
      <c r="M162" s="1">
        <f ca="1">IF(INDIRECT(ADDRESS((MATCH(Spells!D161,Components!$A$1:$A$173,0)),2,1,TRUE,"components"))&gt;0,1,0)</f>
        <v>0</v>
      </c>
      <c r="N162" s="18">
        <f ca="1">INDIRECT(ADDRESS((MATCH(Spells!D161,Components!$A$1:$A$173,0)),2,1,TRUE,"components"))</f>
      </c>
      <c r="O162" s="1">
        <f ca="1">IF(INDIRECT(ADDRESS((MATCH(Spells!E161,Components!$A$1:$A$173,0)),2,1,TRUE,"components"))&gt;0,1,0)</f>
        <v>0</v>
      </c>
      <c r="P162" s="18">
        <f ca="1">INDIRECT(ADDRESS((MATCH(Spells!E161,Components!$A$1:$A$173,0)),2,1,TRUE,"components"))</f>
      </c>
      <c r="Q162" s="1">
        <f>SUM(I162+K162+M162+O162)</f>
        <v>0</v>
      </c>
      <c r="R162" s="2"/>
    </row>
    <row r="163" spans="1:18" s="1" customFormat="1" ht="12">
      <c r="A163" s="19" t="str">
        <f>Spells!A162</f>
        <v>Aegis Of Ro (Level 60)</v>
      </c>
      <c r="B163" s="20">
        <f>IF(H163=Q163,"YES","")</f>
      </c>
      <c r="C163" s="20">
        <f>IF(B163="YES",MIN(J163,L163,N163,P163),"")</f>
      </c>
      <c r="D163" s="1">
        <f>IF(ISTEXT(Spells!B162),1,0)</f>
        <v>1</v>
      </c>
      <c r="E163" s="1">
        <f>IF(ISTEXT(Spells!C162),1,0)</f>
        <v>1</v>
      </c>
      <c r="F163" s="1">
        <f>IF(ISTEXT(Spells!D162),1,0)</f>
        <v>1</v>
      </c>
      <c r="G163" s="1">
        <f>IF(ISTEXT(Spells!E162),1,0)</f>
        <v>0</v>
      </c>
      <c r="H163" s="1">
        <f>SUM(D163:G163)</f>
        <v>3</v>
      </c>
      <c r="I163" s="1">
        <f ca="1">IF(INDIRECT(ADDRESS((MATCH(Spells!B162,Components!$A$1:$A$173,0)),2,1,TRUE,"components"))&gt;0,1,0)</f>
        <v>0</v>
      </c>
      <c r="J163" s="18">
        <f ca="1">INDIRECT(ADDRESS((MATCH(Spells!B162,Components!$A$1:$A$173,0)),2,1,TRUE,"components"))</f>
      </c>
      <c r="K163" s="1">
        <f ca="1">IF(INDIRECT(ADDRESS((MATCH(Spells!C162,Components!$A$1:$A$173,0)),2,1,TRUE,"components"))&gt;0,1,0)</f>
        <v>0</v>
      </c>
      <c r="L163" s="18">
        <f ca="1">INDIRECT(ADDRESS((MATCH(Spells!C162,Components!$A$1:$A$173,0)),2,1,TRUE,"components"))</f>
      </c>
      <c r="M163" s="1">
        <f ca="1">IF(INDIRECT(ADDRESS((MATCH(Spells!D162,Components!$A$1:$A$173,0)),2,1,TRUE,"components"))&gt;0,1,0)</f>
        <v>0</v>
      </c>
      <c r="N163" s="18">
        <f ca="1">INDIRECT(ADDRESS((MATCH(Spells!D162,Components!$A$1:$A$173,0)),2,1,TRUE,"components"))</f>
      </c>
      <c r="P163" s="18"/>
      <c r="Q163" s="1">
        <f>SUM(I163+K163+M163+O163)</f>
        <v>0</v>
      </c>
      <c r="R163" s="2"/>
    </row>
    <row r="164" spans="1:18" s="1" customFormat="1" ht="12">
      <c r="A164" s="21" t="str">
        <f>Spells!A163</f>
        <v>Mala (Level 60)</v>
      </c>
      <c r="B164" s="22">
        <f>IF(H164=Q164,"YES","")</f>
      </c>
      <c r="C164" s="22">
        <f>IF(B164="YES",MIN(J164,L164,N164,P164),"")</f>
      </c>
      <c r="D164" s="1">
        <f>IF(ISTEXT(Spells!B163),1,0)</f>
        <v>1</v>
      </c>
      <c r="E164" s="1">
        <f>IF(ISTEXT(Spells!C163),1,0)</f>
        <v>1</v>
      </c>
      <c r="F164" s="1">
        <f>IF(ISTEXT(Spells!D163),1,0)</f>
        <v>1</v>
      </c>
      <c r="G164" s="1">
        <f>IF(ISTEXT(Spells!E163),1,0)</f>
        <v>0</v>
      </c>
      <c r="H164" s="1">
        <f>SUM(D164:G164)</f>
        <v>3</v>
      </c>
      <c r="I164" s="1">
        <f ca="1">IF(INDIRECT(ADDRESS((MATCH(Spells!B163,Components!$A$1:$A$173,0)),2,1,TRUE,"components"))&gt;0,1,0)</f>
        <v>0</v>
      </c>
      <c r="J164" s="18">
        <f ca="1">INDIRECT(ADDRESS((MATCH(Spells!B163,Components!$A$1:$A$173,0)),2,1,TRUE,"components"))</f>
      </c>
      <c r="K164" s="1">
        <f ca="1">IF(INDIRECT(ADDRESS((MATCH(Spells!C163,Components!$A$1:$A$173,0)),2,1,TRUE,"components"))&gt;0,1,0)</f>
        <v>0</v>
      </c>
      <c r="L164" s="18">
        <f ca="1">INDIRECT(ADDRESS((MATCH(Spells!C163,Components!$A$1:$A$173,0)),2,1,TRUE,"components"))</f>
      </c>
      <c r="M164" s="1">
        <f ca="1">IF(INDIRECT(ADDRESS((MATCH(Spells!D163,Components!$A$1:$A$173,0)),2,1,TRUE,"components"))&gt;0,1,0)</f>
        <v>0</v>
      </c>
      <c r="N164" s="18">
        <f ca="1">INDIRECT(ADDRESS((MATCH(Spells!D163,Components!$A$1:$A$173,0)),2,1,TRUE,"components"))</f>
      </c>
      <c r="P164" s="18"/>
      <c r="Q164" s="1">
        <f>SUM(I164+K164+M164+O164)</f>
        <v>0</v>
      </c>
      <c r="R164" s="2"/>
    </row>
    <row r="165" spans="1:18" s="1" customFormat="1" ht="12">
      <c r="A165" s="23" t="str">
        <f>Spells!A164</f>
        <v>Necromancers Combine In Warlock's Book Of Binding</v>
      </c>
      <c r="B165" s="23"/>
      <c r="C165" s="23"/>
      <c r="N165" s="18"/>
      <c r="P165" s="18"/>
      <c r="R165" s="2"/>
    </row>
    <row r="166" spans="1:18" s="1" customFormat="1" ht="12">
      <c r="A166" s="27" t="str">
        <f>Spells!A165</f>
        <v>Dead Men Floating (Level 49)</v>
      </c>
      <c r="B166" s="28">
        <f>IF(H166=Q166,"YES","")</f>
      </c>
      <c r="C166" s="28">
        <f>IF(B166="YES",MIN(J166,L166,N166,P166),"")</f>
      </c>
      <c r="D166" s="1">
        <f>IF(ISTEXT(Spells!B165),1,0)</f>
        <v>1</v>
      </c>
      <c r="E166" s="1">
        <f>IF(ISTEXT(Spells!C165),1,0)</f>
        <v>1</v>
      </c>
      <c r="F166" s="1">
        <f>IF(ISTEXT(Spells!D165),1,0)</f>
        <v>0</v>
      </c>
      <c r="G166" s="1">
        <f>IF(ISTEXT(Spells!E165),1,0)</f>
        <v>0</v>
      </c>
      <c r="H166" s="1">
        <f>SUM(D166:G166)</f>
        <v>2</v>
      </c>
      <c r="I166" s="1">
        <f ca="1">IF(INDIRECT(ADDRESS((MATCH(Spells!B165,Components!$A$1:$A$173,0)),2,1,TRUE,"components"))&gt;0,1,0)</f>
        <v>0</v>
      </c>
      <c r="J166" s="18">
        <f ca="1">INDIRECT(ADDRESS((MATCH(Spells!B165,Components!$A$1:$A$173,0)),2,1,TRUE,"components"))</f>
      </c>
      <c r="K166" s="1">
        <f ca="1">IF(INDIRECT(ADDRESS((MATCH(Spells!C165,Components!$A$1:$A$173,0)),2,1,TRUE,"components"))&gt;0,1,0)</f>
        <v>0</v>
      </c>
      <c r="L166" s="18">
        <f ca="1">INDIRECT(ADDRESS((MATCH(Spells!C165,Components!$A$1:$A$173,0)),2,1,TRUE,"components"))</f>
      </c>
      <c r="N166" s="18"/>
      <c r="P166" s="18"/>
      <c r="Q166" s="1">
        <f>SUM(I166+K166+M166+O166)</f>
        <v>0</v>
      </c>
      <c r="R166" s="2"/>
    </row>
    <row r="167" spans="1:18" s="1" customFormat="1" ht="12">
      <c r="A167" s="27" t="str">
        <f>Spells!A166</f>
        <v>Sacrifice (Level 51)</v>
      </c>
      <c r="B167" s="28">
        <f>IF(H167=Q167,"YES","")</f>
      </c>
      <c r="C167" s="28">
        <f>IF(B167="YES",MIN(J167,L167,N167,P167),"")</f>
      </c>
      <c r="D167" s="1">
        <f>IF(ISTEXT(Spells!B166),1,0)</f>
        <v>1</v>
      </c>
      <c r="E167" s="1">
        <f>IF(ISTEXT(Spells!C166),1,0)</f>
        <v>1</v>
      </c>
      <c r="F167" s="1">
        <f>IF(ISTEXT(Spells!D166),1,0)</f>
        <v>0</v>
      </c>
      <c r="G167" s="1">
        <f>IF(ISTEXT(Spells!E166),1,0)</f>
        <v>0</v>
      </c>
      <c r="H167" s="1">
        <f>SUM(D167:G167)</f>
        <v>2</v>
      </c>
      <c r="I167" s="1">
        <f ca="1">IF(INDIRECT(ADDRESS((MATCH(Spells!B166,Components!$A$1:$A$173,0)),2,1,TRUE,"components"))&gt;0,1,0)</f>
        <v>0</v>
      </c>
      <c r="J167" s="18">
        <f ca="1">INDIRECT(ADDRESS((MATCH(Spells!B166,Components!$A$1:$A$173,0)),2,1,TRUE,"components"))</f>
      </c>
      <c r="K167" s="1">
        <f ca="1">IF(INDIRECT(ADDRESS((MATCH(Spells!C166,Components!$A$1:$A$173,0)),2,1,TRUE,"components"))&gt;0,1,0)</f>
        <v>0</v>
      </c>
      <c r="L167" s="18">
        <f ca="1">INDIRECT(ADDRESS((MATCH(Spells!C166,Components!$A$1:$A$173,0)),2,1,TRUE,"components"))</f>
      </c>
      <c r="N167" s="18"/>
      <c r="P167" s="18"/>
      <c r="Q167" s="1">
        <f>SUM(I167+K167+M167+O167)</f>
        <v>0</v>
      </c>
      <c r="R167" s="2"/>
    </row>
    <row r="168" spans="1:18" s="1" customFormat="1" ht="12">
      <c r="A168" s="27" t="str">
        <f>Spells!A167</f>
        <v>Defoliation (Level 52)</v>
      </c>
      <c r="B168" s="28">
        <f>IF(H168=Q168,"YES","")</f>
      </c>
      <c r="C168" s="28">
        <f>IF(B168="YES",MIN(J168,L168,N168,P168),"")</f>
      </c>
      <c r="D168" s="1">
        <f>IF(ISTEXT(Spells!B167),1,0)</f>
        <v>1</v>
      </c>
      <c r="E168" s="1">
        <f>IF(ISTEXT(Spells!C167),1,0)</f>
        <v>1</v>
      </c>
      <c r="F168" s="1">
        <f>IF(ISTEXT(Spells!D167),1,0)</f>
        <v>0</v>
      </c>
      <c r="G168" s="1">
        <f>IF(ISTEXT(Spells!E167),1,0)</f>
        <v>0</v>
      </c>
      <c r="H168" s="1">
        <f>SUM(D168:G168)</f>
        <v>2</v>
      </c>
      <c r="I168" s="1">
        <f ca="1">IF(INDIRECT(ADDRESS((MATCH(Spells!B167,Components!$A$1:$A$173,0)),2,1,TRUE,"components"))&gt;0,1,0)</f>
        <v>0</v>
      </c>
      <c r="J168" s="18">
        <f ca="1">INDIRECT(ADDRESS((MATCH(Spells!B167,Components!$A$1:$A$173,0)),2,1,TRUE,"components"))</f>
        <v>0</v>
      </c>
      <c r="K168" s="1">
        <f ca="1">IF(INDIRECT(ADDRESS((MATCH(Spells!C167,Components!$A$1:$A$173,0)),2,1,TRUE,"components"))&gt;0,1,0)</f>
        <v>0</v>
      </c>
      <c r="L168" s="18">
        <f ca="1">INDIRECT(ADDRESS((MATCH(Spells!C167,Components!$A$1:$A$173,0)),2,1,TRUE,"components"))</f>
        <v>0</v>
      </c>
      <c r="N168" s="18"/>
      <c r="P168" s="18"/>
      <c r="Q168" s="1">
        <f>SUM(I168+K168+M168+O168)</f>
        <v>0</v>
      </c>
      <c r="R168" s="2"/>
    </row>
    <row r="169" spans="1:18" s="1" customFormat="1" ht="12">
      <c r="A169" s="27" t="str">
        <f>Spells!A168</f>
        <v>Scent Of Terris (Level 52)</v>
      </c>
      <c r="B169" s="28">
        <f>IF(H169=Q169,"YES","")</f>
      </c>
      <c r="C169" s="28">
        <f>IF(B169="YES",MIN(J169,L169,N169,P169),"")</f>
      </c>
      <c r="D169" s="1">
        <f>IF(ISTEXT(Spells!B168),1,0)</f>
        <v>1</v>
      </c>
      <c r="E169" s="1">
        <f>IF(ISTEXT(Spells!C168),1,0)</f>
        <v>1</v>
      </c>
      <c r="F169" s="1">
        <f>IF(ISTEXT(Spells!D168),1,0)</f>
        <v>0</v>
      </c>
      <c r="G169" s="1">
        <f>IF(ISTEXT(Spells!E168),1,0)</f>
        <v>0</v>
      </c>
      <c r="H169" s="1">
        <f>SUM(D169:G169)</f>
        <v>2</v>
      </c>
      <c r="I169" s="1">
        <f ca="1">IF(INDIRECT(ADDRESS((MATCH(Spells!B168,Components!$A$1:$A$173,0)),2,1,TRUE,"components"))&gt;0,1,0)</f>
        <v>0</v>
      </c>
      <c r="J169" s="18">
        <f ca="1">INDIRECT(ADDRESS((MATCH(Spells!B168,Components!$A$1:$A$173,0)),2,1,TRUE,"components"))</f>
        <v>0</v>
      </c>
      <c r="K169" s="1">
        <f ca="1">IF(INDIRECT(ADDRESS((MATCH(Spells!C168,Components!$A$1:$A$173,0)),2,1,TRUE,"components"))&gt;0,1,0)</f>
        <v>0</v>
      </c>
      <c r="L169" s="18">
        <f ca="1">INDIRECT(ADDRESS((MATCH(Spells!C168,Components!$A$1:$A$173,0)),2,1,TRUE,"components"))</f>
        <v>0</v>
      </c>
      <c r="N169" s="18"/>
      <c r="P169" s="18"/>
      <c r="Q169" s="1">
        <f>SUM(I169+K169+M169+O169)</f>
        <v>0</v>
      </c>
      <c r="R169" s="2"/>
    </row>
    <row r="170" spans="1:18" s="1" customFormat="1" ht="12">
      <c r="A170" s="27" t="str">
        <f>Spells!A169</f>
        <v>Convergence (Level 53)</v>
      </c>
      <c r="B170" s="28">
        <f>IF(H170=Q170,"YES","")</f>
      </c>
      <c r="C170" s="28">
        <f>IF(B170="YES",MIN(J170,L170,N170,P170),"")</f>
      </c>
      <c r="D170" s="1">
        <f>IF(ISTEXT(Spells!B169),1,0)</f>
        <v>1</v>
      </c>
      <c r="E170" s="1">
        <f>IF(ISTEXT(Spells!C169),1,0)</f>
        <v>1</v>
      </c>
      <c r="F170" s="1">
        <f>IF(ISTEXT(Spells!D169),1,0)</f>
        <v>0</v>
      </c>
      <c r="G170" s="1">
        <f>IF(ISTEXT(Spells!E169),1,0)</f>
        <v>0</v>
      </c>
      <c r="H170" s="1">
        <f>SUM(D170:G170)</f>
        <v>2</v>
      </c>
      <c r="I170" s="1">
        <f ca="1">IF(INDIRECT(ADDRESS((MATCH(Spells!B169,Components!$A$1:$A$173,0)),2,1,TRUE,"components"))&gt;0,1,0)</f>
        <v>0</v>
      </c>
      <c r="J170" s="18">
        <f ca="1">INDIRECT(ADDRESS((MATCH(Spells!B169,Components!$A$1:$A$173,0)),2,1,TRUE,"components"))</f>
        <v>0</v>
      </c>
      <c r="K170" s="1">
        <f ca="1">IF(INDIRECT(ADDRESS((MATCH(Spells!C169,Components!$A$1:$A$173,0)),2,1,TRUE,"components"))&gt;0,1,0)</f>
        <v>0</v>
      </c>
      <c r="L170" s="18">
        <f ca="1">INDIRECT(ADDRESS((MATCH(Spells!C169,Components!$A$1:$A$173,0)),2,1,TRUE,"components"))</f>
        <v>0</v>
      </c>
      <c r="N170" s="18"/>
      <c r="P170" s="18"/>
      <c r="Q170" s="1">
        <f>SUM(I170+K170+M170+O170)</f>
        <v>0</v>
      </c>
      <c r="R170" s="2"/>
    </row>
    <row r="171" spans="1:18" s="1" customFormat="1" ht="12">
      <c r="A171" s="27" t="str">
        <f>Spells!A170</f>
        <v>Minion Of Shadows (Level 53)</v>
      </c>
      <c r="B171" s="28">
        <f>IF(H171=Q171,"YES","")</f>
      </c>
      <c r="C171" s="28">
        <f>IF(B171="YES",MIN(J171,L171,N171,P171),"")</f>
      </c>
      <c r="D171" s="1">
        <f>IF(ISTEXT(Spells!B170),1,0)</f>
        <v>1</v>
      </c>
      <c r="E171" s="1">
        <f>IF(ISTEXT(Spells!C170),1,0)</f>
        <v>1</v>
      </c>
      <c r="F171" s="1">
        <f>IF(ISTEXT(Spells!D170),1,0)</f>
        <v>0</v>
      </c>
      <c r="G171" s="1">
        <f>IF(ISTEXT(Spells!E170),1,0)</f>
        <v>0</v>
      </c>
      <c r="H171" s="1">
        <f>SUM(D171:G171)</f>
        <v>2</v>
      </c>
      <c r="I171" s="1">
        <f ca="1">IF(INDIRECT(ADDRESS((MATCH(Spells!B170,Components!$A$1:$A$173,0)),2,1,TRUE,"components"))&gt;0,1,0)</f>
        <v>0</v>
      </c>
      <c r="J171" s="18">
        <f ca="1">INDIRECT(ADDRESS((MATCH(Spells!B170,Components!$A$1:$A$173,0)),2,1,TRUE,"components"))</f>
        <v>0</v>
      </c>
      <c r="K171" s="1">
        <f ca="1">IF(INDIRECT(ADDRESS((MATCH(Spells!C170,Components!$A$1:$A$173,0)),2,1,TRUE,"components"))&gt;0,1,0)</f>
        <v>0</v>
      </c>
      <c r="L171" s="18">
        <f ca="1">INDIRECT(ADDRESS((MATCH(Spells!C170,Components!$A$1:$A$173,0)),2,1,TRUE,"components"))</f>
        <v>0</v>
      </c>
      <c r="N171" s="18"/>
      <c r="P171" s="18"/>
      <c r="Q171" s="1">
        <f>SUM(I171+K171+M171+O171)</f>
        <v>0</v>
      </c>
      <c r="R171" s="2"/>
    </row>
    <row r="172" spans="1:18" s="1" customFormat="1" ht="12">
      <c r="A172" s="27" t="str">
        <f>Spells!A171</f>
        <v>Thrall Of Bones (Level 54)</v>
      </c>
      <c r="B172" s="28">
        <f>IF(H172=Q172,"YES","")</f>
      </c>
      <c r="C172" s="28">
        <f>IF(B172="YES",MIN(J172,L172,N172,P172),"")</f>
      </c>
      <c r="D172" s="1">
        <f>IF(ISTEXT(Spells!B171),1,0)</f>
        <v>1</v>
      </c>
      <c r="E172" s="1">
        <f>IF(ISTEXT(Spells!C171),1,0)</f>
        <v>1</v>
      </c>
      <c r="F172" s="1">
        <f>IF(ISTEXT(Spells!D171),1,0)</f>
        <v>0</v>
      </c>
      <c r="G172" s="1">
        <f>IF(ISTEXT(Spells!E171),1,0)</f>
        <v>0</v>
      </c>
      <c r="H172" s="1">
        <f>SUM(D172:G172)</f>
        <v>2</v>
      </c>
      <c r="I172" s="1">
        <f ca="1">IF(INDIRECT(ADDRESS((MATCH(Spells!B171,Components!$A$1:$A$173,0)),2,1,TRUE,"components"))&gt;0,1,0)</f>
        <v>0</v>
      </c>
      <c r="J172" s="18">
        <f ca="1">INDIRECT(ADDRESS((MATCH(Spells!B171,Components!$A$1:$A$173,0)),2,1,TRUE,"components"))</f>
        <v>0</v>
      </c>
      <c r="K172" s="1">
        <f ca="1">IF(INDIRECT(ADDRESS((MATCH(Spells!C171,Components!$A$1:$A$173,0)),2,1,TRUE,"components"))&gt;0,1,0)</f>
        <v>0</v>
      </c>
      <c r="L172" s="18">
        <f ca="1">INDIRECT(ADDRESS((MATCH(Spells!C171,Components!$A$1:$A$173,0)),2,1,TRUE,"components"))</f>
        <v>0</v>
      </c>
      <c r="N172" s="18"/>
      <c r="P172" s="18"/>
      <c r="Q172" s="1">
        <f>SUM(I172+K172+M172+O172)</f>
        <v>0</v>
      </c>
      <c r="R172" s="2"/>
    </row>
    <row r="173" spans="1:18" s="1" customFormat="1" ht="12">
      <c r="A173" s="27" t="str">
        <f>Spells!A172</f>
        <v>Shadowbond (Level 54)</v>
      </c>
      <c r="B173" s="28">
        <f>IF(H173=Q173,"YES","")</f>
      </c>
      <c r="C173" s="28">
        <f>IF(B173="YES",MIN(J173,L173,N173,P173),"")</f>
      </c>
      <c r="D173" s="1">
        <f>IF(ISTEXT(Spells!B172),1,0)</f>
        <v>1</v>
      </c>
      <c r="E173" s="1">
        <f>IF(ISTEXT(Spells!C172),1,0)</f>
        <v>1</v>
      </c>
      <c r="F173" s="1">
        <f>IF(ISTEXT(Spells!D172),1,0)</f>
        <v>0</v>
      </c>
      <c r="G173" s="1">
        <f>IF(ISTEXT(Spells!E172),1,0)</f>
        <v>0</v>
      </c>
      <c r="H173" s="1">
        <f>SUM(D173:G173)</f>
        <v>2</v>
      </c>
      <c r="I173" s="1">
        <f ca="1">IF(INDIRECT(ADDRESS((MATCH(Spells!B172,Components!$A$1:$A$173,0)),2,1,TRUE,"components"))&gt;0,1,0)</f>
        <v>0</v>
      </c>
      <c r="J173" s="18">
        <f ca="1">INDIRECT(ADDRESS((MATCH(Spells!B172,Components!$A$1:$A$173,0)),2,1,TRUE,"components"))</f>
        <v>0</v>
      </c>
      <c r="K173" s="1">
        <f ca="1">IF(INDIRECT(ADDRESS((MATCH(Spells!C172,Components!$A$1:$A$173,0)),2,1,TRUE,"components"))&gt;0,1,0)</f>
        <v>0</v>
      </c>
      <c r="L173" s="18">
        <f ca="1">INDIRECT(ADDRESS((MATCH(Spells!C172,Components!$A$1:$A$173,0)),2,1,TRUE,"components"))</f>
        <v>0</v>
      </c>
      <c r="N173" s="18"/>
      <c r="P173" s="18"/>
      <c r="Q173" s="1">
        <f>SUM(I173+K173+M173+O173)</f>
        <v>0</v>
      </c>
      <c r="R173" s="2"/>
    </row>
    <row r="174" spans="1:18" s="1" customFormat="1" ht="12">
      <c r="A174" s="27" t="str">
        <f>Spells!A173</f>
        <v>Augmentation Of Death (Level 55)</v>
      </c>
      <c r="B174" s="28">
        <f>IF(H174=Q174,"YES","")</f>
      </c>
      <c r="C174" s="28">
        <f>IF(B174="YES",MIN(J174,L174,N174,P174),"")</f>
      </c>
      <c r="D174" s="1">
        <f>IF(ISTEXT(Spells!B173),1,0)</f>
        <v>1</v>
      </c>
      <c r="E174" s="1">
        <f>IF(ISTEXT(Spells!C173),1,0)</f>
        <v>1</v>
      </c>
      <c r="F174" s="1">
        <f>IF(ISTEXT(Spells!D173),1,0)</f>
        <v>0</v>
      </c>
      <c r="G174" s="1">
        <f>IF(ISTEXT(Spells!E173),1,0)</f>
        <v>0</v>
      </c>
      <c r="H174" s="1">
        <f>SUM(D174:G174)</f>
        <v>2</v>
      </c>
      <c r="I174" s="1">
        <f ca="1">IF(INDIRECT(ADDRESS((MATCH(Spells!B173,Components!$A$1:$A$173,0)),2,1,TRUE,"components"))&gt;0,1,0)</f>
        <v>0</v>
      </c>
      <c r="J174" s="18">
        <f ca="1">INDIRECT(ADDRESS((MATCH(Spells!B173,Components!$A$1:$A$173,0)),2,1,TRUE,"components"))</f>
        <v>0</v>
      </c>
      <c r="K174" s="1">
        <f ca="1">IF(INDIRECT(ADDRESS((MATCH(Spells!C173,Components!$A$1:$A$173,0)),2,1,TRUE,"components"))&gt;0,1,0)</f>
        <v>0</v>
      </c>
      <c r="L174" s="18">
        <f ca="1">INDIRECT(ADDRESS((MATCH(Spells!C173,Components!$A$1:$A$173,0)),2,1,TRUE,"components"))</f>
        <v>0</v>
      </c>
      <c r="N174" s="18"/>
      <c r="P174" s="18"/>
      <c r="Q174" s="1">
        <f>SUM(I174+K174+M174+O174)</f>
        <v>0</v>
      </c>
      <c r="R174" s="2"/>
    </row>
    <row r="175" spans="1:18" s="1" customFormat="1" ht="12">
      <c r="A175" s="27" t="str">
        <f>Spells!A174</f>
        <v>Chill Bones (Level 55)</v>
      </c>
      <c r="B175" s="28">
        <f>IF(H175=Q175,"YES","")</f>
      </c>
      <c r="C175" s="28">
        <f>IF(B175="YES",MIN(J175,L175,N175,P175),"")</f>
      </c>
      <c r="D175" s="1">
        <f>IF(ISTEXT(Spells!B174),1,0)</f>
        <v>1</v>
      </c>
      <c r="E175" s="1">
        <f>IF(ISTEXT(Spells!C174),1,0)</f>
        <v>1</v>
      </c>
      <c r="F175" s="1">
        <f>IF(ISTEXT(Spells!D174),1,0)</f>
        <v>0</v>
      </c>
      <c r="G175" s="1">
        <f>IF(ISTEXT(Spells!E174),1,0)</f>
        <v>0</v>
      </c>
      <c r="H175" s="1">
        <f>SUM(D175:G175)</f>
        <v>2</v>
      </c>
      <c r="I175" s="1">
        <f ca="1">IF(INDIRECT(ADDRESS((MATCH(Spells!B174,Components!$A$1:$A$173,0)),2,1,TRUE,"components"))&gt;0,1,0)</f>
        <v>0</v>
      </c>
      <c r="J175" s="18">
        <f ca="1">INDIRECT(ADDRESS((MATCH(Spells!B174,Components!$A$1:$A$173,0)),2,1,TRUE,"components"))</f>
      </c>
      <c r="K175" s="1">
        <f ca="1">IF(INDIRECT(ADDRESS((MATCH(Spells!C174,Components!$A$1:$A$173,0)),2,1,TRUE,"components"))&gt;0,1,0)</f>
        <v>0</v>
      </c>
      <c r="L175" s="18">
        <f ca="1">INDIRECT(ADDRESS((MATCH(Spells!C174,Components!$A$1:$A$173,0)),2,1,TRUE,"components"))</f>
        <v>0</v>
      </c>
      <c r="N175" s="18"/>
      <c r="P175" s="18"/>
      <c r="Q175" s="1">
        <f>SUM(I175+K175+M175+O175)</f>
        <v>0</v>
      </c>
      <c r="R175" s="2"/>
    </row>
    <row r="176" spans="1:18" s="1" customFormat="1" ht="12">
      <c r="A176" s="27" t="str">
        <f>Spells!A175</f>
        <v>Conglaciation Of Bone (Level 55)</v>
      </c>
      <c r="B176" s="28">
        <f>IF(H176=Q176,"YES","")</f>
      </c>
      <c r="C176" s="28">
        <f>IF(B176="YES",MIN(J176,L176,N176,P176),"")</f>
      </c>
      <c r="D176" s="1">
        <f>IF(ISTEXT(Spells!B175),1,0)</f>
        <v>1</v>
      </c>
      <c r="E176" s="1">
        <f>IF(ISTEXT(Spells!C175),1,0)</f>
        <v>1</v>
      </c>
      <c r="F176" s="1">
        <f>IF(ISTEXT(Spells!D175),1,0)</f>
        <v>0</v>
      </c>
      <c r="G176" s="1">
        <f>IF(ISTEXT(Spells!E175),1,0)</f>
        <v>0</v>
      </c>
      <c r="H176" s="1">
        <f>SUM(D176:G176)</f>
        <v>2</v>
      </c>
      <c r="I176" s="1">
        <f ca="1">IF(INDIRECT(ADDRESS((MATCH(Spells!B175,Components!$A$1:$A$173,0)),2,1,TRUE,"components"))&gt;0,1,0)</f>
        <v>0</v>
      </c>
      <c r="J176" s="18">
        <f ca="1">INDIRECT(ADDRESS((MATCH(Spells!B175,Components!$A$1:$A$173,0)),2,1,TRUE,"components"))</f>
        <v>0</v>
      </c>
      <c r="K176" s="1">
        <f ca="1">IF(INDIRECT(ADDRESS((MATCH(Spells!C175,Components!$A$1:$A$173,0)),2,1,TRUE,"components"))&gt;0,1,0)</f>
        <v>0</v>
      </c>
      <c r="L176" s="18">
        <f ca="1">INDIRECT(ADDRESS((MATCH(Spells!C175,Components!$A$1:$A$173,0)),2,1,TRUE,"components"))</f>
        <v>0</v>
      </c>
      <c r="N176" s="18"/>
      <c r="P176" s="18"/>
      <c r="Q176" s="1">
        <f>SUM(I176+K176+M176+O176)</f>
        <v>0</v>
      </c>
      <c r="R176" s="2"/>
    </row>
    <row r="177" spans="1:18" s="1" customFormat="1" ht="12">
      <c r="A177" s="27" t="str">
        <f>Spells!A176</f>
        <v>Infusion (Level 55)</v>
      </c>
      <c r="B177" s="28">
        <f>IF(H177=Q177,"YES","")</f>
      </c>
      <c r="C177" s="28">
        <f>IF(B177="YES",MIN(J177,L177,N177,P177),"")</f>
      </c>
      <c r="D177" s="1">
        <f>IF(ISTEXT(Spells!B176),1,0)</f>
        <v>1</v>
      </c>
      <c r="E177" s="1">
        <f>IF(ISTEXT(Spells!C176),1,0)</f>
        <v>1</v>
      </c>
      <c r="F177" s="1">
        <f>IF(ISTEXT(Spells!D176),1,0)</f>
        <v>0</v>
      </c>
      <c r="G177" s="1">
        <f>IF(ISTEXT(Spells!E176),1,0)</f>
        <v>0</v>
      </c>
      <c r="H177" s="1">
        <f>SUM(D177:G177)</f>
        <v>2</v>
      </c>
      <c r="I177" s="1">
        <f ca="1">IF(INDIRECT(ADDRESS((MATCH(Spells!B176,Components!$A$1:$A$173,0)),2,1,TRUE,"components"))&gt;0,1,0)</f>
        <v>0</v>
      </c>
      <c r="J177" s="18">
        <f ca="1">INDIRECT(ADDRESS((MATCH(Spells!B176,Components!$A$1:$A$173,0)),2,1,TRUE,"components"))</f>
        <v>0</v>
      </c>
      <c r="K177" s="1">
        <f ca="1">IF(INDIRECT(ADDRESS((MATCH(Spells!C176,Components!$A$1:$A$173,0)),2,1,TRUE,"components"))&gt;0,1,0)</f>
        <v>0</v>
      </c>
      <c r="L177" s="18">
        <f ca="1">INDIRECT(ADDRESS((MATCH(Spells!C176,Components!$A$1:$A$173,0)),2,1,TRUE,"components"))</f>
        <v>0</v>
      </c>
      <c r="N177" s="18"/>
      <c r="P177" s="18"/>
      <c r="Q177" s="1">
        <f>SUM(I177+K177+M177+O177)</f>
        <v>0</v>
      </c>
      <c r="R177" s="2"/>
    </row>
    <row r="178" spans="1:18" s="1" customFormat="1" ht="12">
      <c r="A178" s="27" t="str">
        <f>Spells!A177</f>
        <v>Levant (Level 55)</v>
      </c>
      <c r="B178" s="28">
        <f>IF(H178=Q178,"YES","")</f>
      </c>
      <c r="C178" s="28">
        <f>IF(B178="YES",MIN(J178,L178,N178,P178),"")</f>
      </c>
      <c r="D178" s="1">
        <f>IF(ISTEXT(Spells!B177),1,0)</f>
        <v>1</v>
      </c>
      <c r="E178" s="1">
        <f>IF(ISTEXT(Spells!C177),1,0)</f>
        <v>1</v>
      </c>
      <c r="F178" s="1">
        <f>IF(ISTEXT(Spells!D177),1,0)</f>
        <v>0</v>
      </c>
      <c r="G178" s="1">
        <f>IF(ISTEXT(Spells!E177),1,0)</f>
        <v>0</v>
      </c>
      <c r="H178" s="1">
        <f>SUM(D178:G178)</f>
        <v>2</v>
      </c>
      <c r="I178" s="1">
        <f ca="1">IF(INDIRECT(ADDRESS((MATCH(Spells!B177,Components!$A$1:$A$173,0)),2,1,TRUE,"components"))&gt;0,1,0)</f>
        <v>0</v>
      </c>
      <c r="J178" s="18">
        <f ca="1">INDIRECT(ADDRESS((MATCH(Spells!B177,Components!$A$1:$A$173,0)),2,1,TRUE,"components"))</f>
        <v>0</v>
      </c>
      <c r="K178" s="1">
        <f ca="1">IF(INDIRECT(ADDRESS((MATCH(Spells!C177,Components!$A$1:$A$173,0)),2,1,TRUE,"components"))&gt;0,1,0)</f>
        <v>0</v>
      </c>
      <c r="L178" s="18">
        <f ca="1">INDIRECT(ADDRESS((MATCH(Spells!C177,Components!$A$1:$A$173,0)),2,1,TRUE,"components"))</f>
        <v>0</v>
      </c>
      <c r="N178" s="18"/>
      <c r="P178" s="18"/>
      <c r="Q178" s="1">
        <f>SUM(I178+K178+M178+O178)</f>
        <v>0</v>
      </c>
      <c r="R178" s="2"/>
    </row>
    <row r="179" spans="1:18" s="1" customFormat="1" ht="12">
      <c r="A179" s="27" t="str">
        <f>Spells!A178</f>
        <v>Crippling Claudication (Level 56)</v>
      </c>
      <c r="B179" s="28">
        <f>IF(H179=Q179,"YES","")</f>
      </c>
      <c r="C179" s="28">
        <f>IF(B179="YES",MIN(J179,L179,N179,P179),"")</f>
      </c>
      <c r="D179" s="1">
        <f>IF(ISTEXT(Spells!B178),1,0)</f>
        <v>1</v>
      </c>
      <c r="E179" s="1">
        <f>IF(ISTEXT(Spells!C178),1,0)</f>
        <v>1</v>
      </c>
      <c r="F179" s="1">
        <f>IF(ISTEXT(Spells!D178),1,0)</f>
        <v>1</v>
      </c>
      <c r="G179" s="1">
        <f>IF(ISTEXT(Spells!E178),1,0)</f>
        <v>0</v>
      </c>
      <c r="H179" s="1">
        <f>SUM(D179:G179)</f>
        <v>3</v>
      </c>
      <c r="I179" s="1">
        <f ca="1">IF(INDIRECT(ADDRESS((MATCH(Spells!B178,Components!$A$1:$A$173,0)),2,1,TRUE,"components"))&gt;0,1,0)</f>
        <v>0</v>
      </c>
      <c r="J179" s="18">
        <f ca="1">INDIRECT(ADDRESS((MATCH(Spells!B178,Components!$A$1:$A$173,0)),2,1,TRUE,"components"))</f>
        <v>0</v>
      </c>
      <c r="K179" s="1">
        <f ca="1">IF(INDIRECT(ADDRESS((MATCH(Spells!C178,Components!$A$1:$A$173,0)),2,1,TRUE,"components"))&gt;0,1,0)</f>
        <v>0</v>
      </c>
      <c r="L179" s="18">
        <f ca="1">INDIRECT(ADDRESS((MATCH(Spells!C178,Components!$A$1:$A$173,0)),2,1,TRUE,"components"))</f>
        <v>0</v>
      </c>
      <c r="M179" s="1">
        <f ca="1">IF(INDIRECT(ADDRESS((MATCH(Spells!D178,Components!$A$1:$A$173,0)),2,1,TRUE,"components"))&gt;0,1,0)</f>
        <v>0</v>
      </c>
      <c r="N179" s="18">
        <f ca="1">INDIRECT(ADDRESS((MATCH(Spells!D178,Components!$A$1:$A$173,0)),2,1,TRUE,"components"))</f>
        <v>0</v>
      </c>
      <c r="P179" s="18"/>
      <c r="Q179" s="1">
        <f>SUM(I179+K179+M179+O179)</f>
        <v>0</v>
      </c>
      <c r="R179" s="2"/>
    </row>
    <row r="180" spans="1:18" s="1" customFormat="1" ht="12">
      <c r="A180" s="27" t="str">
        <f>Spells!A179</f>
        <v>Demi-Lich (Level 56)</v>
      </c>
      <c r="B180" s="28">
        <f>IF(H180=Q180,"YES","")</f>
      </c>
      <c r="C180" s="28">
        <f>IF(B180="YES",MIN(J180,L180,N180,P180),"")</f>
      </c>
      <c r="D180" s="1">
        <f>IF(ISTEXT(Spells!B179),1,0)</f>
        <v>1</v>
      </c>
      <c r="E180" s="1">
        <f>IF(ISTEXT(Spells!C179),1,0)</f>
        <v>1</v>
      </c>
      <c r="F180" s="1">
        <f>IF(ISTEXT(Spells!D179),1,0)</f>
        <v>1</v>
      </c>
      <c r="G180" s="1">
        <f>IF(ISTEXT(Spells!E179),1,0)</f>
        <v>0</v>
      </c>
      <c r="H180" s="1">
        <f>SUM(D180:G180)</f>
        <v>3</v>
      </c>
      <c r="I180" s="1">
        <f ca="1">IF(INDIRECT(ADDRESS((MATCH(Spells!B179,Components!$A$1:$A$173,0)),2,1,TRUE,"components"))&gt;0,1,0)</f>
        <v>0</v>
      </c>
      <c r="J180" s="18">
        <f ca="1">INDIRECT(ADDRESS((MATCH(Spells!B179,Components!$A$1:$A$173,0)),2,1,TRUE,"components"))</f>
      </c>
      <c r="K180" s="1">
        <f ca="1">IF(INDIRECT(ADDRESS((MATCH(Spells!C179,Components!$A$1:$A$173,0)),2,1,TRUE,"components"))&gt;0,1,0)</f>
        <v>0</v>
      </c>
      <c r="L180" s="18">
        <f ca="1">INDIRECT(ADDRESS((MATCH(Spells!C179,Components!$A$1:$A$173,0)),2,1,TRUE,"components"))</f>
        <v>0</v>
      </c>
      <c r="M180" s="1">
        <f ca="1">IF(INDIRECT(ADDRESS((MATCH(Spells!D179,Components!$A$1:$A$173,0)),2,1,TRUE,"components"))&gt;0,1,0)</f>
        <v>0</v>
      </c>
      <c r="N180" s="18">
        <f ca="1">INDIRECT(ADDRESS((MATCH(Spells!D179,Components!$A$1:$A$173,0)),2,1,TRUE,"components"))</f>
        <v>0</v>
      </c>
      <c r="P180" s="18"/>
      <c r="Q180" s="1">
        <f>SUM(I180+K180+M180+O180)</f>
        <v>0</v>
      </c>
      <c r="R180" s="2"/>
    </row>
    <row r="181" spans="1:18" s="1" customFormat="1" ht="12">
      <c r="A181" s="27" t="str">
        <f>Spells!A180</f>
        <v>Sedulous Subversion (Level 56)</v>
      </c>
      <c r="B181" s="28">
        <f>IF(H181=Q181,"YES","")</f>
      </c>
      <c r="C181" s="28">
        <f>IF(B181="YES",MIN(J181,L181,N181,P181),"")</f>
      </c>
      <c r="D181" s="1">
        <f>IF(ISTEXT(Spells!B180),1,0)</f>
        <v>1</v>
      </c>
      <c r="E181" s="1">
        <f>IF(ISTEXT(Spells!C180),1,0)</f>
        <v>1</v>
      </c>
      <c r="F181" s="1">
        <f>IF(ISTEXT(Spells!D180),1,0)</f>
        <v>1</v>
      </c>
      <c r="G181" s="1">
        <f>IF(ISTEXT(Spells!E180),1,0)</f>
        <v>0</v>
      </c>
      <c r="H181" s="1">
        <f>SUM(D181:G181)</f>
        <v>3</v>
      </c>
      <c r="I181" s="1">
        <f ca="1">IF(INDIRECT(ADDRESS((MATCH(Spells!B180,Components!$A$1:$A$173,0)),2,1,TRUE,"components"))&gt;0,1,0)</f>
        <v>0</v>
      </c>
      <c r="J181" s="18">
        <f ca="1">INDIRECT(ADDRESS((MATCH(Spells!B180,Components!$A$1:$A$173,0)),2,1,TRUE,"components"))</f>
      </c>
      <c r="K181" s="1">
        <f ca="1">IF(INDIRECT(ADDRESS((MATCH(Spells!C180,Components!$A$1:$A$173,0)),2,1,TRUE,"components"))&gt;0,1,0)</f>
        <v>0</v>
      </c>
      <c r="L181" s="18">
        <f ca="1">INDIRECT(ADDRESS((MATCH(Spells!C180,Components!$A$1:$A$173,0)),2,1,TRUE,"components"))</f>
        <v>0</v>
      </c>
      <c r="M181" s="1">
        <f ca="1">IF(INDIRECT(ADDRESS((MATCH(Spells!D180,Components!$A$1:$A$173,0)),2,1,TRUE,"components"))&gt;0,1,0)</f>
        <v>0</v>
      </c>
      <c r="N181" s="18">
        <f ca="1">INDIRECT(ADDRESS((MATCH(Spells!D180,Components!$A$1:$A$173,0)),2,1,TRUE,"components"))</f>
      </c>
      <c r="P181" s="18"/>
      <c r="Q181" s="1">
        <f>SUM(I181+K181+M181+O181)</f>
        <v>0</v>
      </c>
      <c r="R181" s="2"/>
    </row>
    <row r="182" spans="1:18" s="1" customFormat="1" ht="12">
      <c r="A182" s="27" t="str">
        <f>Spells!A181</f>
        <v>Servant Of Bones (Level 56)</v>
      </c>
      <c r="B182" s="28">
        <f>IF(H182=Q182,"YES","")</f>
      </c>
      <c r="C182" s="28">
        <f>IF(B182="YES",MIN(J182,L182,N182,P182),"")</f>
      </c>
      <c r="D182" s="1">
        <f>IF(ISTEXT(Spells!B181),1,0)</f>
        <v>1</v>
      </c>
      <c r="E182" s="1">
        <f>IF(ISTEXT(Spells!C181),1,0)</f>
        <v>1</v>
      </c>
      <c r="F182" s="1">
        <f>IF(ISTEXT(Spells!D181),1,0)</f>
        <v>1</v>
      </c>
      <c r="G182" s="1">
        <f>IF(ISTEXT(Spells!E181),1,0)</f>
        <v>0</v>
      </c>
      <c r="H182" s="1">
        <f>SUM(D182:G182)</f>
        <v>3</v>
      </c>
      <c r="I182" s="1">
        <f ca="1">IF(INDIRECT(ADDRESS((MATCH(Spells!B181,Components!$A$1:$A$173,0)),2,1,TRUE,"components"))&gt;0,1,0)</f>
        <v>0</v>
      </c>
      <c r="J182" s="18">
        <f ca="1">INDIRECT(ADDRESS((MATCH(Spells!B181,Components!$A$1:$A$173,0)),2,1,TRUE,"components"))</f>
        <v>0</v>
      </c>
      <c r="K182" s="1">
        <f ca="1">IF(INDIRECT(ADDRESS((MATCH(Spells!C181,Components!$A$1:$A$173,0)),2,1,TRUE,"components"))&gt;0,1,0)</f>
        <v>0</v>
      </c>
      <c r="L182" s="18">
        <f ca="1">INDIRECT(ADDRESS((MATCH(Spells!C181,Components!$A$1:$A$173,0)),2,1,TRUE,"components"))</f>
        <v>0</v>
      </c>
      <c r="M182" s="1">
        <f ca="1">IF(INDIRECT(ADDRESS((MATCH(Spells!D181,Components!$A$1:$A$173,0)),2,1,TRUE,"components"))&gt;0,1,0)</f>
        <v>0</v>
      </c>
      <c r="N182" s="18">
        <f ca="1">INDIRECT(ADDRESS((MATCH(Spells!D181,Components!$A$1:$A$173,0)),2,1,TRUE,"components"))</f>
        <v>0</v>
      </c>
      <c r="P182" s="18"/>
      <c r="Q182" s="1">
        <f>SUM(I182+K182+M182+O182)</f>
        <v>0</v>
      </c>
      <c r="R182" s="2"/>
    </row>
    <row r="183" spans="1:18" s="1" customFormat="1" ht="12">
      <c r="A183" s="27" t="str">
        <f>Spells!A182</f>
        <v>Conjure Corpse (Level 57)</v>
      </c>
      <c r="B183" s="28">
        <f>IF(H183=Q183,"YES","")</f>
      </c>
      <c r="C183" s="28">
        <f>IF(B183="YES",MIN(J183,L183,N183,P183),"")</f>
      </c>
      <c r="D183" s="1">
        <f>IF(ISTEXT(Spells!B182),1,0)</f>
        <v>1</v>
      </c>
      <c r="E183" s="1">
        <f>IF(ISTEXT(Spells!C182),1,0)</f>
        <v>1</v>
      </c>
      <c r="F183" s="1">
        <f>IF(ISTEXT(Spells!D182),1,0)</f>
        <v>1</v>
      </c>
      <c r="G183" s="1">
        <f>IF(ISTEXT(Spells!E182),1,0)</f>
        <v>0</v>
      </c>
      <c r="H183" s="1">
        <f>SUM(D183:G183)</f>
        <v>3</v>
      </c>
      <c r="I183" s="1">
        <f ca="1">IF(INDIRECT(ADDRESS((MATCH(Spells!B182,Components!$A$1:$A$173,0)),2,1,TRUE,"components"))&gt;0,1,0)</f>
        <v>0</v>
      </c>
      <c r="J183" s="18">
        <f ca="1">INDIRECT(ADDRESS((MATCH(Spells!B182,Components!$A$1:$A$173,0)),2,1,TRUE,"components"))</f>
        <v>0</v>
      </c>
      <c r="K183" s="1">
        <f ca="1">IF(INDIRECT(ADDRESS((MATCH(Spells!C182,Components!$A$1:$A$173,0)),2,1,TRUE,"components"))&gt;0,1,0)</f>
        <v>0</v>
      </c>
      <c r="L183" s="18">
        <f ca="1">INDIRECT(ADDRESS((MATCH(Spells!C182,Components!$A$1:$A$173,0)),2,1,TRUE,"components"))</f>
        <v>0</v>
      </c>
      <c r="M183" s="1">
        <f ca="1">IF(INDIRECT(ADDRESS((MATCH(Spells!D182,Components!$A$1:$A$173,0)),2,1,TRUE,"components"))&gt;0,1,0)</f>
        <v>0</v>
      </c>
      <c r="N183" s="18">
        <f ca="1">INDIRECT(ADDRESS((MATCH(Spells!D182,Components!$A$1:$A$173,0)),2,1,TRUE,"components"))</f>
        <v>0</v>
      </c>
      <c r="P183" s="18"/>
      <c r="Q183" s="1">
        <f>SUM(I183+K183+M183+O183)</f>
        <v>0</v>
      </c>
      <c r="R183" s="2"/>
    </row>
    <row r="184" spans="1:18" s="1" customFormat="1" ht="12">
      <c r="A184" s="27" t="str">
        <f>Spells!A183</f>
        <v>Mind Wrack (Level 58)</v>
      </c>
      <c r="B184" s="28">
        <f>IF(H184=Q184,"YES","")</f>
      </c>
      <c r="C184" s="28">
        <f>IF(B184="YES",MIN(J184,L184,N184,P184),"")</f>
      </c>
      <c r="D184" s="1">
        <f>IF(ISTEXT(Spells!B183),1,0)</f>
        <v>1</v>
      </c>
      <c r="E184" s="1">
        <f>IF(ISTEXT(Spells!C183),1,0)</f>
        <v>1</v>
      </c>
      <c r="F184" s="1">
        <f>IF(ISTEXT(Spells!D183),1,0)</f>
        <v>1</v>
      </c>
      <c r="G184" s="1">
        <f>IF(ISTEXT(Spells!E183),1,0)</f>
        <v>0</v>
      </c>
      <c r="H184" s="1">
        <f>SUM(D184:G184)</f>
        <v>3</v>
      </c>
      <c r="I184" s="1">
        <f ca="1">IF(INDIRECT(ADDRESS((MATCH(Spells!B183,Components!$A$1:$A$173,0)),2,1,TRUE,"components"))&gt;0,1,0)</f>
        <v>0</v>
      </c>
      <c r="J184" s="18">
        <f ca="1">INDIRECT(ADDRESS((MATCH(Spells!B183,Components!$A$1:$A$173,0)),2,1,TRUE,"components"))</f>
        <v>0</v>
      </c>
      <c r="K184" s="1">
        <f ca="1">IF(INDIRECT(ADDRESS((MATCH(Spells!C183,Components!$A$1:$A$173,0)),2,1,TRUE,"components"))&gt;0,1,0)</f>
        <v>0</v>
      </c>
      <c r="L184" s="18">
        <f ca="1">INDIRECT(ADDRESS((MATCH(Spells!C183,Components!$A$1:$A$173,0)),2,1,TRUE,"components"))</f>
        <v>0</v>
      </c>
      <c r="M184" s="1">
        <f ca="1">IF(INDIRECT(ADDRESS((MATCH(Spells!D183,Components!$A$1:$A$173,0)),2,1,TRUE,"components"))&gt;0,1,0)</f>
        <v>0</v>
      </c>
      <c r="N184" s="18">
        <f ca="1">INDIRECT(ADDRESS((MATCH(Spells!D183,Components!$A$1:$A$173,0)),2,1,TRUE,"components"))</f>
      </c>
      <c r="P184" s="18"/>
      <c r="Q184" s="1">
        <f>SUM(I184+K184+M184+O184)</f>
        <v>0</v>
      </c>
      <c r="R184" s="2"/>
    </row>
    <row r="185" spans="1:18" s="1" customFormat="1" ht="12">
      <c r="A185" s="27" t="str">
        <f>Spells!A184</f>
        <v>Quivering Veil Of Xarn (Level 58)</v>
      </c>
      <c r="B185" s="28">
        <f>IF(H185=Q185,"YES","")</f>
      </c>
      <c r="C185" s="28">
        <f>IF(B185="YES",MIN(J185,L185,N185,P185),"")</f>
      </c>
      <c r="D185" s="1">
        <f>IF(ISTEXT(Spells!B184),1,0)</f>
        <v>1</v>
      </c>
      <c r="E185" s="1">
        <f>IF(ISTEXT(Spells!C184),1,0)</f>
        <v>1</v>
      </c>
      <c r="F185" s="1">
        <f>IF(ISTEXT(Spells!D184),1,0)</f>
        <v>1</v>
      </c>
      <c r="G185" s="1">
        <f>IF(ISTEXT(Spells!E184),1,0)</f>
        <v>0</v>
      </c>
      <c r="H185" s="1">
        <f>SUM(D185:G185)</f>
        <v>3</v>
      </c>
      <c r="I185" s="1">
        <f ca="1">IF(INDIRECT(ADDRESS((MATCH(Spells!B184,Components!$A$1:$A$173,0)),2,1,TRUE,"components"))&gt;0,1,0)</f>
        <v>0</v>
      </c>
      <c r="J185" s="18">
        <f ca="1">INDIRECT(ADDRESS((MATCH(Spells!B184,Components!$A$1:$A$173,0)),2,1,TRUE,"components"))</f>
        <v>0</v>
      </c>
      <c r="K185" s="1">
        <f ca="1">IF(INDIRECT(ADDRESS((MATCH(Spells!C184,Components!$A$1:$A$173,0)),2,1,TRUE,"components"))&gt;0,1,0)</f>
        <v>0</v>
      </c>
      <c r="L185" s="18">
        <f ca="1">INDIRECT(ADDRESS((MATCH(Spells!C184,Components!$A$1:$A$173,0)),2,1,TRUE,"components"))</f>
        <v>0</v>
      </c>
      <c r="M185" s="1">
        <f ca="1">IF(INDIRECT(ADDRESS((MATCH(Spells!D184,Components!$A$1:$A$173,0)),2,1,TRUE,"components"))&gt;0,1,0)</f>
        <v>0</v>
      </c>
      <c r="N185" s="18">
        <f ca="1">INDIRECT(ADDRESS((MATCH(Spells!D184,Components!$A$1:$A$173,0)),2,1,TRUE,"components"))</f>
        <v>0</v>
      </c>
      <c r="P185" s="18"/>
      <c r="Q185" s="1">
        <f>SUM(I185+K185+M185+O185)</f>
        <v>0</v>
      </c>
      <c r="R185" s="2"/>
    </row>
    <row r="186" spans="1:18" s="1" customFormat="1" ht="12">
      <c r="A186" s="27" t="str">
        <f>Spells!A185</f>
        <v>Devouring Darkness (Level 59)</v>
      </c>
      <c r="B186" s="28">
        <f>IF(H186=Q186,"YES","")</f>
      </c>
      <c r="C186" s="28">
        <f>IF(B186="YES",MIN(J186,L186,N186,P186),"")</f>
      </c>
      <c r="D186" s="1">
        <f>IF(ISTEXT(Spells!B185),1,0)</f>
        <v>1</v>
      </c>
      <c r="E186" s="1">
        <f>IF(ISTEXT(Spells!C185),1,0)</f>
        <v>1</v>
      </c>
      <c r="F186" s="1">
        <f>IF(ISTEXT(Spells!D185),1,0)</f>
        <v>1</v>
      </c>
      <c r="G186" s="1">
        <f>IF(ISTEXT(Spells!E185),1,0)</f>
        <v>0</v>
      </c>
      <c r="H186" s="1">
        <f>SUM(D186:G186)</f>
        <v>3</v>
      </c>
      <c r="I186" s="1">
        <f ca="1">IF(INDIRECT(ADDRESS((MATCH(Spells!B185,Components!$A$1:$A$173,0)),2,1,TRUE,"components"))&gt;0,1,0)</f>
        <v>0</v>
      </c>
      <c r="J186" s="18">
        <f ca="1">INDIRECT(ADDRESS((MATCH(Spells!B185,Components!$A$1:$A$173,0)),2,1,TRUE,"components"))</f>
        <v>0</v>
      </c>
      <c r="K186" s="1">
        <f ca="1">IF(INDIRECT(ADDRESS((MATCH(Spells!C185,Components!$A$1:$A$173,0)),2,1,TRUE,"components"))&gt;0,1,0)</f>
        <v>0</v>
      </c>
      <c r="L186" s="18">
        <f ca="1">INDIRECT(ADDRESS((MATCH(Spells!C185,Components!$A$1:$A$173,0)),2,1,TRUE,"components"))</f>
      </c>
      <c r="M186" s="1">
        <f ca="1">IF(INDIRECT(ADDRESS((MATCH(Spells!D185,Components!$A$1:$A$173,0)),2,1,TRUE,"components"))&gt;0,1,0)</f>
        <v>0</v>
      </c>
      <c r="N186" s="18">
        <f ca="1">INDIRECT(ADDRESS((MATCH(Spells!D185,Components!$A$1:$A$173,0)),2,1,TRUE,"components"))</f>
        <v>0</v>
      </c>
      <c r="P186" s="18"/>
      <c r="Q186" s="1">
        <f>SUM(I186+K186+M186+O186)</f>
        <v>0</v>
      </c>
      <c r="R186" s="2"/>
    </row>
    <row r="187" spans="1:18" s="1" customFormat="1" ht="12">
      <c r="A187" s="27" t="str">
        <f>Spells!A186</f>
        <v>Emissary Of Thule (Level 59)</v>
      </c>
      <c r="B187" s="28">
        <f>IF(H187=Q187,"YES","")</f>
      </c>
      <c r="C187" s="28">
        <f>IF(B187="YES",MIN(J187,L187,N187,P187),"")</f>
      </c>
      <c r="D187" s="1">
        <f>IF(ISTEXT(Spells!B186),1,0)</f>
        <v>1</v>
      </c>
      <c r="E187" s="1">
        <f>IF(ISTEXT(Spells!C186),1,0)</f>
        <v>1</v>
      </c>
      <c r="F187" s="1">
        <f>IF(ISTEXT(Spells!D186),1,0)</f>
        <v>1</v>
      </c>
      <c r="G187" s="1">
        <f>IF(ISTEXT(Spells!E186),1,0)</f>
        <v>0</v>
      </c>
      <c r="H187" s="1">
        <f>SUM(D187:G187)</f>
        <v>3</v>
      </c>
      <c r="I187" s="1">
        <f ca="1">IF(INDIRECT(ADDRESS((MATCH(Spells!B186,Components!$A$1:$A$173,0)),2,1,TRUE,"components"))&gt;0,1,0)</f>
        <v>0</v>
      </c>
      <c r="J187" s="18">
        <f ca="1">INDIRECT(ADDRESS((MATCH(Spells!B186,Components!$A$1:$A$173,0)),2,1,TRUE,"components"))</f>
        <v>0</v>
      </c>
      <c r="K187" s="1">
        <f ca="1">IF(INDIRECT(ADDRESS((MATCH(Spells!C186,Components!$A$1:$A$173,0)),2,1,TRUE,"components"))&gt;0,1,0)</f>
        <v>0</v>
      </c>
      <c r="L187" s="18">
        <f ca="1">INDIRECT(ADDRESS((MATCH(Spells!C186,Components!$A$1:$A$173,0)),2,1,TRUE,"components"))</f>
        <v>0</v>
      </c>
      <c r="M187" s="1">
        <f ca="1">IF(INDIRECT(ADDRESS((MATCH(Spells!D186,Components!$A$1:$A$173,0)),2,1,TRUE,"components"))&gt;0,1,0)</f>
        <v>0</v>
      </c>
      <c r="N187" s="18">
        <f ca="1">INDIRECT(ADDRESS((MATCH(Spells!D186,Components!$A$1:$A$173,0)),2,1,TRUE,"components"))</f>
        <v>0</v>
      </c>
      <c r="P187" s="18"/>
      <c r="Q187" s="1">
        <f>SUM(I187+K187+M187+O187)</f>
        <v>0</v>
      </c>
      <c r="R187" s="2"/>
    </row>
    <row r="188" spans="1:18" s="1" customFormat="1" ht="12">
      <c r="A188" s="27" t="str">
        <f>Spells!A187</f>
        <v>Arch Lich (Level 60)</v>
      </c>
      <c r="B188" s="28">
        <f>IF(H188=Q188,"YES","")</f>
      </c>
      <c r="C188" s="28">
        <f>IF(B188="YES",MIN(J188,L188,N188,P188),"")</f>
      </c>
      <c r="D188" s="1">
        <f>IF(ISTEXT(Spells!B187),1,0)</f>
        <v>1</v>
      </c>
      <c r="E188" s="1">
        <f>IF(ISTEXT(Spells!C187),1,0)</f>
        <v>1</v>
      </c>
      <c r="F188" s="1">
        <f>IF(ISTEXT(Spells!D187),1,0)</f>
        <v>1</v>
      </c>
      <c r="G188" s="1">
        <f>IF(ISTEXT(Spells!E187),1,0)</f>
        <v>0</v>
      </c>
      <c r="H188" s="1">
        <f>SUM(D188:G188)</f>
        <v>3</v>
      </c>
      <c r="I188" s="1">
        <f ca="1">IF(INDIRECT(ADDRESS((MATCH(Spells!B187,Components!$A$1:$A$173,0)),2,1,TRUE,"components"))&gt;0,1,0)</f>
        <v>0</v>
      </c>
      <c r="J188" s="18">
        <f ca="1">INDIRECT(ADDRESS((MATCH(Spells!B187,Components!$A$1:$A$173,0)),2,1,TRUE,"components"))</f>
        <v>0</v>
      </c>
      <c r="K188" s="1">
        <f ca="1">IF(INDIRECT(ADDRESS((MATCH(Spells!C187,Components!$A$1:$A$173,0)),2,1,TRUE,"components"))&gt;0,1,0)</f>
        <v>0</v>
      </c>
      <c r="L188" s="18">
        <f ca="1">INDIRECT(ADDRESS((MATCH(Spells!C187,Components!$A$1:$A$173,0)),2,1,TRUE,"components"))</f>
        <v>0</v>
      </c>
      <c r="M188" s="1">
        <f ca="1">IF(INDIRECT(ADDRESS((MATCH(Spells!D187,Components!$A$1:$A$173,0)),2,1,TRUE,"components"))&gt;0,1,0)</f>
        <v>0</v>
      </c>
      <c r="N188" s="18">
        <f ca="1">INDIRECT(ADDRESS((MATCH(Spells!D187,Components!$A$1:$A$173,0)),2,1,TRUE,"components"))</f>
        <v>0</v>
      </c>
      <c r="P188" s="18"/>
      <c r="Q188" s="1">
        <f>SUM(I188+K188+M188+O188)</f>
        <v>0</v>
      </c>
      <c r="R188" s="2"/>
    </row>
    <row r="189" spans="1:18" s="1" customFormat="1" ht="12">
      <c r="A189" s="27" t="str">
        <f>Spells!A188</f>
        <v>Banishment Of Shadows (Level 60)</v>
      </c>
      <c r="B189" s="28">
        <f>IF(H189=Q189,"YES","")</f>
      </c>
      <c r="C189" s="28">
        <f>IF(B189="YES",MIN(J189,L189,N189,P189),"")</f>
      </c>
      <c r="D189" s="1">
        <f>IF(ISTEXT(Spells!B188),1,0)</f>
        <v>1</v>
      </c>
      <c r="E189" s="1">
        <f>IF(ISTEXT(Spells!C188),1,0)</f>
        <v>1</v>
      </c>
      <c r="F189" s="1">
        <f>IF(ISTEXT(Spells!D188),1,0)</f>
        <v>1</v>
      </c>
      <c r="G189" s="1">
        <f>IF(ISTEXT(Spells!E188),1,0)</f>
        <v>0</v>
      </c>
      <c r="H189" s="1">
        <f>SUM(D189:G189)</f>
        <v>3</v>
      </c>
      <c r="I189" s="1">
        <f ca="1">IF(INDIRECT(ADDRESS((MATCH(Spells!B188,Components!$A$1:$A$173,0)),2,1,TRUE,"components"))&gt;0,1,0)</f>
        <v>0</v>
      </c>
      <c r="J189" s="18">
        <f ca="1">INDIRECT(ADDRESS((MATCH(Spells!B188,Components!$A$1:$A$173,0)),2,1,TRUE,"components"))</f>
        <v>0</v>
      </c>
      <c r="K189" s="1">
        <f ca="1">IF(INDIRECT(ADDRESS((MATCH(Spells!C188,Components!$A$1:$A$173,0)),2,1,TRUE,"components"))&gt;0,1,0)</f>
        <v>0</v>
      </c>
      <c r="L189" s="18">
        <f ca="1">INDIRECT(ADDRESS((MATCH(Spells!C188,Components!$A$1:$A$173,0)),2,1,TRUE,"components"))</f>
        <v>0</v>
      </c>
      <c r="M189" s="1">
        <f ca="1">IF(INDIRECT(ADDRESS((MATCH(Spells!D188,Components!$A$1:$A$173,0)),2,1,TRUE,"components"))&gt;0,1,0)</f>
        <v>0</v>
      </c>
      <c r="N189" s="18">
        <f ca="1">INDIRECT(ADDRESS((MATCH(Spells!D188,Components!$A$1:$A$173,0)),2,1,TRUE,"components"))</f>
        <v>0</v>
      </c>
      <c r="P189" s="18"/>
      <c r="Q189" s="1">
        <f>SUM(I189+K189+M189+O189)</f>
        <v>0</v>
      </c>
      <c r="R189" s="2"/>
    </row>
    <row r="190" spans="1:18" s="1" customFormat="1" ht="12">
      <c r="A190" s="27" t="str">
        <f>Spells!A189</f>
        <v>Death Peace (Level 60)</v>
      </c>
      <c r="B190" s="28">
        <f>IF(H190=Q190,"YES","")</f>
      </c>
      <c r="C190" s="28">
        <f>IF(B190="YES",MIN(J190,L190,N190,P190),"")</f>
      </c>
      <c r="D190" s="1">
        <f>IF(ISTEXT(Spells!B189),1,0)</f>
        <v>1</v>
      </c>
      <c r="E190" s="1">
        <f>IF(ISTEXT(Spells!C189),1,0)</f>
        <v>1</v>
      </c>
      <c r="F190" s="1">
        <f>IF(ISTEXT(Spells!D189),1,0)</f>
        <v>1</v>
      </c>
      <c r="G190" s="1">
        <f>IF(ISTEXT(Spells!E189),1,0)</f>
        <v>0</v>
      </c>
      <c r="H190" s="1">
        <f>SUM(D190:G190)</f>
        <v>3</v>
      </c>
      <c r="I190" s="1">
        <f ca="1">IF(INDIRECT(ADDRESS((MATCH(Spells!B189,Components!$A$1:$A$173,0)),2,1,TRUE,"components"))&gt;0,1,0)</f>
        <v>0</v>
      </c>
      <c r="J190" s="18">
        <f ca="1">INDIRECT(ADDRESS((MATCH(Spells!B189,Components!$A$1:$A$173,0)),2,1,TRUE,"components"))</f>
        <v>0</v>
      </c>
      <c r="K190" s="1">
        <f ca="1">IF(INDIRECT(ADDRESS((MATCH(Spells!C189,Components!$A$1:$A$173,0)),2,1,TRUE,"components"))&gt;0,1,0)</f>
        <v>0</v>
      </c>
      <c r="L190" s="18">
        <f ca="1">INDIRECT(ADDRESS((MATCH(Spells!C189,Components!$A$1:$A$173,0)),2,1,TRUE,"components"))</f>
        <v>0</v>
      </c>
      <c r="M190" s="1">
        <f ca="1">IF(INDIRECT(ADDRESS((MATCH(Spells!D189,Components!$A$1:$A$173,0)),2,1,TRUE,"components"))&gt;0,1,0)</f>
        <v>0</v>
      </c>
      <c r="N190" s="18">
        <f ca="1">INDIRECT(ADDRESS((MATCH(Spells!D189,Components!$A$1:$A$173,0)),2,1,TRUE,"components"))</f>
        <v>0</v>
      </c>
      <c r="P190" s="18"/>
      <c r="Q190" s="1">
        <f>SUM(I190+K190+M190+O190)</f>
        <v>0</v>
      </c>
      <c r="R190" s="2"/>
    </row>
    <row r="191" spans="1:18" s="1" customFormat="1" ht="12">
      <c r="A191" s="27" t="str">
        <f>Spells!A190</f>
        <v>Enslave Death (Level 60)</v>
      </c>
      <c r="B191" s="28">
        <f>IF(H191=Q191,"YES","")</f>
      </c>
      <c r="C191" s="28">
        <f>IF(B191="YES",MIN(J191,L191,N191,P191),"")</f>
      </c>
      <c r="D191" s="1">
        <f>IF(ISTEXT(Spells!B190),1,0)</f>
        <v>1</v>
      </c>
      <c r="E191" s="1">
        <f>IF(ISTEXT(Spells!C190),1,0)</f>
        <v>1</v>
      </c>
      <c r="F191" s="1">
        <f>IF(ISTEXT(Spells!D190),1,0)</f>
        <v>1</v>
      </c>
      <c r="G191" s="1">
        <f>IF(ISTEXT(Spells!E190),1,0)</f>
        <v>0</v>
      </c>
      <c r="H191" s="1">
        <f>SUM(D191:G191)</f>
        <v>3</v>
      </c>
      <c r="I191" s="1">
        <f ca="1">IF(INDIRECT(ADDRESS((MATCH(Spells!B190,Components!$A$1:$A$173,0)),2,1,TRUE,"components"))&gt;0,1,0)</f>
        <v>0</v>
      </c>
      <c r="J191" s="18">
        <f ca="1">INDIRECT(ADDRESS((MATCH(Spells!B190,Components!$A$1:$A$173,0)),2,1,TRUE,"components"))</f>
        <v>0</v>
      </c>
      <c r="K191" s="1">
        <f ca="1">IF(INDIRECT(ADDRESS((MATCH(Spells!C190,Components!$A$1:$A$173,0)),2,1,TRUE,"components"))&gt;0,1,0)</f>
        <v>0</v>
      </c>
      <c r="L191" s="18">
        <f ca="1">INDIRECT(ADDRESS((MATCH(Spells!C190,Components!$A$1:$A$173,0)),2,1,TRUE,"components"))</f>
        <v>0</v>
      </c>
      <c r="M191" s="1">
        <f ca="1">IF(INDIRECT(ADDRESS((MATCH(Spells!D190,Components!$A$1:$A$173,0)),2,1,TRUE,"components"))&gt;0,1,0)</f>
        <v>0</v>
      </c>
      <c r="N191" s="18">
        <f ca="1">INDIRECT(ADDRESS((MATCH(Spells!D190,Components!$A$1:$A$173,0)),2,1,TRUE,"components"))</f>
        <v>0</v>
      </c>
      <c r="P191" s="18"/>
      <c r="Q191" s="1">
        <f>SUM(I191+K191+M191+O191)</f>
        <v>0</v>
      </c>
      <c r="R191" s="2"/>
    </row>
    <row r="192" spans="1:18" s="1" customFormat="1" ht="12">
      <c r="A192" s="27" t="str">
        <f>Spells!A191</f>
        <v>Funeral Pyre Of Kelador (Level 60)</v>
      </c>
      <c r="B192" s="28">
        <f>IF(H192=Q192,"YES","")</f>
      </c>
      <c r="C192" s="28">
        <f>IF(B192="YES",MIN(J192,L192,N192,P192),"")</f>
      </c>
      <c r="D192" s="1">
        <f>IF(ISTEXT(Spells!B191),1,0)</f>
        <v>1</v>
      </c>
      <c r="E192" s="1">
        <f>IF(ISTEXT(Spells!C191),1,0)</f>
        <v>1</v>
      </c>
      <c r="F192" s="1">
        <f>IF(ISTEXT(Spells!D191),1,0)</f>
        <v>1</v>
      </c>
      <c r="G192" s="1">
        <f>IF(ISTEXT(Spells!E191),1,0)</f>
        <v>1</v>
      </c>
      <c r="H192" s="1">
        <f>SUM(D192:G192)</f>
        <v>4</v>
      </c>
      <c r="I192" s="1">
        <f ca="1">IF(INDIRECT(ADDRESS((MATCH(Spells!B191,Components!$A$1:$A$173,0)),2,1,TRUE,"components"))&gt;0,1,0)</f>
        <v>0</v>
      </c>
      <c r="J192" s="18">
        <f ca="1">INDIRECT(ADDRESS((MATCH(Spells!B191,Components!$A$1:$A$173,0)),2,1,TRUE,"components"))</f>
        <v>0</v>
      </c>
      <c r="K192" s="1">
        <f ca="1">IF(INDIRECT(ADDRESS((MATCH(Spells!C191,Components!$A$1:$A$173,0)),2,1,TRUE,"components"))&gt;0,1,0)</f>
        <v>0</v>
      </c>
      <c r="L192" s="18">
        <f ca="1">INDIRECT(ADDRESS((MATCH(Spells!C191,Components!$A$1:$A$173,0)),2,1,TRUE,"components"))</f>
        <v>0</v>
      </c>
      <c r="M192" s="1">
        <f ca="1">IF(INDIRECT(ADDRESS((MATCH(Spells!D191,Components!$A$1:$A$173,0)),2,1,TRUE,"components"))&gt;0,1,0)</f>
        <v>0</v>
      </c>
      <c r="N192" s="18">
        <f ca="1">INDIRECT(ADDRESS((MATCH(Spells!D191,Components!$A$1:$A$173,0)),2,1,TRUE,"components"))</f>
        <v>0</v>
      </c>
      <c r="O192" s="1">
        <f ca="1">IF(INDIRECT(ADDRESS((MATCH(Spells!E191,Components!$A$1:$A$173,0)),2,1,TRUE,"components"))&gt;0,1,0)</f>
        <v>0</v>
      </c>
      <c r="P192" s="18">
        <f ca="1">INDIRECT(ADDRESS((MATCH(Spells!E191,Components!$A$1:$A$173,0)),2,1,TRUE,"components"))</f>
        <v>0</v>
      </c>
      <c r="Q192" s="1">
        <f>SUM(I192+K192+M192+O192)</f>
        <v>0</v>
      </c>
      <c r="R192" s="2"/>
    </row>
    <row r="193" spans="1:18" s="1" customFormat="1" ht="12">
      <c r="A193" s="27" t="str">
        <f>Spells!A192</f>
        <v>Gangrenous Touch Of Zum'uul (Level 60)</v>
      </c>
      <c r="B193" s="28">
        <f>IF(H193=Q193,"YES","")</f>
      </c>
      <c r="C193" s="28">
        <f>IF(B193="YES",MIN(J193,L193,N193,P193),"")</f>
      </c>
      <c r="D193" s="1">
        <f>IF(ISTEXT(Spells!B192),1,0)</f>
        <v>1</v>
      </c>
      <c r="E193" s="1">
        <f>IF(ISTEXT(Spells!C192),1,0)</f>
        <v>1</v>
      </c>
      <c r="F193" s="1">
        <f>IF(ISTEXT(Spells!D192),1,0)</f>
        <v>1</v>
      </c>
      <c r="G193" s="1">
        <f>IF(ISTEXT(Spells!E192),1,0)</f>
        <v>0</v>
      </c>
      <c r="H193" s="1">
        <f>SUM(D193:G193)</f>
        <v>3</v>
      </c>
      <c r="I193" s="1">
        <f ca="1">IF(INDIRECT(ADDRESS((MATCH(Spells!B192,Components!$A$1:$A$173,0)),2,1,TRUE,"components"))&gt;0,1,0)</f>
        <v>0</v>
      </c>
      <c r="J193" s="18">
        <f ca="1">INDIRECT(ADDRESS((MATCH(Spells!B192,Components!$A$1:$A$173,0)),2,1,TRUE,"components"))</f>
        <v>0</v>
      </c>
      <c r="K193" s="1">
        <f ca="1">IF(INDIRECT(ADDRESS((MATCH(Spells!C192,Components!$A$1:$A$173,0)),2,1,TRUE,"components"))&gt;0,1,0)</f>
        <v>0</v>
      </c>
      <c r="L193" s="18">
        <f ca="1">INDIRECT(ADDRESS((MATCH(Spells!C192,Components!$A$1:$A$173,0)),2,1,TRUE,"components"))</f>
        <v>0</v>
      </c>
      <c r="M193" s="1">
        <f ca="1">IF(INDIRECT(ADDRESS((MATCH(Spells!D192,Components!$A$1:$A$173,0)),2,1,TRUE,"components"))&gt;0,1,0)</f>
        <v>0</v>
      </c>
      <c r="N193" s="18">
        <f ca="1">INDIRECT(ADDRESS((MATCH(Spells!D192,Components!$A$1:$A$173,0)),2,1,TRUE,"components"))</f>
        <v>0</v>
      </c>
      <c r="P193" s="18"/>
      <c r="Q193" s="1">
        <f>SUM(I193+K193+M193+O193)</f>
        <v>0</v>
      </c>
      <c r="R193" s="2"/>
    </row>
    <row r="194" spans="1:18" s="1" customFormat="1" ht="12">
      <c r="A194" s="27" t="str">
        <f>Spells!A193</f>
        <v>Trucidation (Level 60)</v>
      </c>
      <c r="B194" s="28">
        <f>IF(H194=Q194,"YES","")</f>
      </c>
      <c r="C194" s="28">
        <f>IF(B194="YES",MIN(J194,L194,N194,P194),"")</f>
      </c>
      <c r="D194" s="1">
        <f>IF(ISTEXT(Spells!B193),1,0)</f>
        <v>1</v>
      </c>
      <c r="E194" s="1">
        <f>IF(ISTEXT(Spells!C193),1,0)</f>
        <v>1</v>
      </c>
      <c r="F194" s="1">
        <f>IF(ISTEXT(Spells!D193),1,0)</f>
        <v>1</v>
      </c>
      <c r="G194" s="1">
        <f>IF(ISTEXT(Spells!E193),1,0)</f>
        <v>0</v>
      </c>
      <c r="H194" s="1">
        <f>SUM(D194:G194)</f>
        <v>3</v>
      </c>
      <c r="I194" s="1">
        <f ca="1">IF(INDIRECT(ADDRESS((MATCH(Spells!B193,Components!$A$1:$A$173,0)),2,1,TRUE,"components"))&gt;0,1,0)</f>
        <v>0</v>
      </c>
      <c r="J194" s="18">
        <f ca="1">INDIRECT(ADDRESS((MATCH(Spells!B193,Components!$A$1:$A$173,0)),2,1,TRUE,"components"))</f>
        <v>0</v>
      </c>
      <c r="K194" s="1">
        <f ca="1">IF(INDIRECT(ADDRESS((MATCH(Spells!C193,Components!$A$1:$A$173,0)),2,1,TRUE,"components"))&gt;0,1,0)</f>
        <v>0</v>
      </c>
      <c r="L194" s="18">
        <f ca="1">INDIRECT(ADDRESS((MATCH(Spells!C193,Components!$A$1:$A$173,0)),2,1,TRUE,"components"))</f>
        <v>0</v>
      </c>
      <c r="M194" s="1">
        <f ca="1">IF(INDIRECT(ADDRESS((MATCH(Spells!D193,Components!$A$1:$A$173,0)),2,1,TRUE,"components"))&gt;0,1,0)</f>
        <v>0</v>
      </c>
      <c r="N194" s="18">
        <f ca="1">INDIRECT(ADDRESS((MATCH(Spells!D193,Components!$A$1:$A$173,0)),2,1,TRUE,"components"))</f>
        <v>0</v>
      </c>
      <c r="P194" s="18"/>
      <c r="Q194" s="1">
        <f>SUM(I194+K194+M194+O194)</f>
        <v>0</v>
      </c>
      <c r="R194" s="2"/>
    </row>
    <row r="195" spans="1:18" s="1" customFormat="1" ht="12">
      <c r="A195" s="27" t="str">
        <f>Spells!A194</f>
        <v>Zefveer's Theft Of Vitae (Level 60)</v>
      </c>
      <c r="B195" s="28">
        <f>IF(H195=Q195,"YES","")</f>
      </c>
      <c r="C195" s="28">
        <f>IF(B195="YES",MIN(J195,L195,N195,P195),"")</f>
      </c>
      <c r="D195" s="1">
        <f>IF(ISTEXT(Spells!B194),1,0)</f>
        <v>1</v>
      </c>
      <c r="E195" s="1">
        <f>IF(ISTEXT(Spells!C194),1,0)</f>
        <v>1</v>
      </c>
      <c r="F195" s="1">
        <f>IF(ISTEXT(Spells!D194),1,0)</f>
        <v>1</v>
      </c>
      <c r="G195" s="1">
        <f>IF(ISTEXT(Spells!E194),1,0)</f>
        <v>1</v>
      </c>
      <c r="H195" s="1">
        <f>SUM(D195:G195)</f>
        <v>4</v>
      </c>
      <c r="I195" s="1">
        <f ca="1">IF(INDIRECT(ADDRESS((MATCH(Spells!B194,Components!$A$1:$A$173,0)),2,1,TRUE,"components"))&gt;0,1,0)</f>
        <v>0</v>
      </c>
      <c r="J195" s="18">
        <f ca="1">INDIRECT(ADDRESS((MATCH(Spells!B194,Components!$A$1:$A$173,0)),2,1,TRUE,"components"))</f>
        <v>0</v>
      </c>
      <c r="K195" s="1">
        <f ca="1">IF(INDIRECT(ADDRESS((MATCH(Spells!C194,Components!$A$1:$A$173,0)),2,1,TRUE,"components"))&gt;0,1,0)</f>
        <v>0</v>
      </c>
      <c r="L195" s="18">
        <f ca="1">INDIRECT(ADDRESS((MATCH(Spells!C194,Components!$A$1:$A$173,0)),2,1,TRUE,"components"))</f>
        <v>0</v>
      </c>
      <c r="M195" s="1">
        <f ca="1">IF(INDIRECT(ADDRESS((MATCH(Spells!D194,Components!$A$1:$A$173,0)),2,1,TRUE,"components"))&gt;0,1,0)</f>
        <v>0</v>
      </c>
      <c r="N195" s="18">
        <f ca="1">INDIRECT(ADDRESS((MATCH(Spells!D194,Components!$A$1:$A$173,0)),2,1,TRUE,"components"))</f>
        <v>0</v>
      </c>
      <c r="O195" s="1">
        <f ca="1">IF(INDIRECT(ADDRESS((MATCH(Spells!E194,Components!$A$1:$A$173,0)),2,1,TRUE,"components"))&gt;0,1,0)</f>
        <v>0</v>
      </c>
      <c r="P195" s="18">
        <f ca="1">INDIRECT(ADDRESS((MATCH(Spells!E194,Components!$A$1:$A$173,0)),2,1,TRUE,"components"))</f>
        <v>0</v>
      </c>
      <c r="Q195" s="1">
        <f>SUM(I195+K195+M195+O195)</f>
        <v>0</v>
      </c>
      <c r="R195" s="2"/>
    </row>
    <row r="196" spans="1:18" s="1" customFormat="1" ht="12">
      <c r="A196" s="26" t="str">
        <f>Spells!A195</f>
        <v>Wizards Combine In Sorceror's Lexicon</v>
      </c>
      <c r="B196" s="26"/>
      <c r="C196" s="26"/>
      <c r="N196" s="18"/>
      <c r="P196" s="18"/>
      <c r="R196" s="2"/>
    </row>
    <row r="197" spans="1:18" s="1" customFormat="1" ht="12">
      <c r="A197" s="19" t="str">
        <f>Spells!A196</f>
        <v>Translocate (Level 50)</v>
      </c>
      <c r="B197" s="20">
        <f>IF(H197=Q197,"YES","")</f>
      </c>
      <c r="C197" s="20">
        <f>IF(B197="YES",MIN(J197,L197,N197,P197),"")</f>
      </c>
      <c r="D197" s="1">
        <f>IF(ISTEXT(Spells!B196),1,0)</f>
        <v>1</v>
      </c>
      <c r="E197" s="1">
        <f>IF(ISTEXT(Spells!C196),1,0)</f>
        <v>1</v>
      </c>
      <c r="F197" s="1">
        <f>IF(ISTEXT(Spells!D196),1,0)</f>
        <v>0</v>
      </c>
      <c r="G197" s="1">
        <f>IF(ISTEXT(Spells!E196),1,0)</f>
        <v>0</v>
      </c>
      <c r="H197" s="1">
        <f>SUM(D197:G197)</f>
        <v>2</v>
      </c>
      <c r="I197" s="1">
        <f ca="1">IF(INDIRECT(ADDRESS((MATCH(Spells!B196,Components!$A$1:$A$173,0)),2,1,TRUE,"components"))&gt;0,1,0)</f>
        <v>0</v>
      </c>
      <c r="J197" s="18">
        <f ca="1">INDIRECT(ADDRESS((MATCH(Spells!B196,Components!$A$1:$A$173,0)),2,1,TRUE,"components"))</f>
        <v>0</v>
      </c>
      <c r="K197" s="1">
        <f ca="1">IF(INDIRECT(ADDRESS((MATCH(Spells!C196,Components!$A$1:$A$173,0)),2,1,TRUE,"components"))&gt;0,1,0)</f>
        <v>0</v>
      </c>
      <c r="L197" s="18">
        <f ca="1">INDIRECT(ADDRESS((MATCH(Spells!C196,Components!$A$1:$A$173,0)),2,1,TRUE,"components"))</f>
        <v>0</v>
      </c>
      <c r="N197" s="18"/>
      <c r="P197" s="18"/>
      <c r="Q197" s="1">
        <f>SUM(I197+K197+M197+O197)</f>
        <v>0</v>
      </c>
      <c r="R197" s="2"/>
    </row>
    <row r="198" spans="1:18" s="1" customFormat="1" ht="12">
      <c r="A198" s="19" t="str">
        <f>Spells!A197</f>
        <v>Atol's Spectral Shadows (Level 51)</v>
      </c>
      <c r="B198" s="20">
        <f>IF(H198=Q198,"YES","")</f>
      </c>
      <c r="C198" s="20">
        <f>IF(B198="YES",MIN(J198,L198,N198,P198),"")</f>
      </c>
      <c r="D198" s="1">
        <f>IF(ISTEXT(Spells!B197),1,0)</f>
        <v>1</v>
      </c>
      <c r="E198" s="1">
        <f>IF(ISTEXT(Spells!C197),1,0)</f>
        <v>1</v>
      </c>
      <c r="F198" s="1">
        <f>IF(ISTEXT(Spells!D197),1,0)</f>
        <v>0</v>
      </c>
      <c r="G198" s="1">
        <f>IF(ISTEXT(Spells!E197),1,0)</f>
        <v>0</v>
      </c>
      <c r="H198" s="1">
        <f>SUM(D198:G198)</f>
        <v>2</v>
      </c>
      <c r="I198" s="1">
        <f ca="1">IF(INDIRECT(ADDRESS((MATCH(Spells!B197,Components!$A$1:$A$173,0)),2,1,TRUE,"components"))&gt;0,1,0)</f>
        <v>0</v>
      </c>
      <c r="J198" s="18">
        <f ca="1">INDIRECT(ADDRESS((MATCH(Spells!B197,Components!$A$1:$A$173,0)),2,1,TRUE,"components"))</f>
        <v>0</v>
      </c>
      <c r="K198" s="1">
        <f ca="1">IF(INDIRECT(ADDRESS((MATCH(Spells!C197,Components!$A$1:$A$173,0)),2,1,TRUE,"components"))&gt;0,1,0)</f>
        <v>0</v>
      </c>
      <c r="L198" s="18">
        <f ca="1">INDIRECT(ADDRESS((MATCH(Spells!C197,Components!$A$1:$A$173,0)),2,1,TRUE,"components"))</f>
      </c>
      <c r="N198" s="18"/>
      <c r="P198" s="18"/>
      <c r="Q198" s="1">
        <f>SUM(I198+K198+M198+O198)</f>
        <v>0</v>
      </c>
      <c r="R198" s="2"/>
    </row>
    <row r="199" spans="1:18" s="1" customFormat="1" ht="12">
      <c r="A199" s="19" t="str">
        <f>Spells!A198</f>
        <v>Levitation (Level 51)</v>
      </c>
      <c r="B199" s="20">
        <f>IF(H199=Q199,"YES","")</f>
      </c>
      <c r="C199" s="20">
        <f>IF(B199="YES",MIN(J199,L199,N199,P199),"")</f>
      </c>
      <c r="D199" s="1">
        <f>IF(ISTEXT(Spells!B198),1,0)</f>
        <v>1</v>
      </c>
      <c r="E199" s="1">
        <f>IF(ISTEXT(Spells!C198),1,0)</f>
        <v>1</v>
      </c>
      <c r="F199" s="1">
        <f>IF(ISTEXT(Spells!D198),1,0)</f>
        <v>0</v>
      </c>
      <c r="G199" s="1">
        <f>IF(ISTEXT(Spells!E198),1,0)</f>
        <v>0</v>
      </c>
      <c r="H199" s="1">
        <f>SUM(D199:G199)</f>
        <v>2</v>
      </c>
      <c r="I199" s="1">
        <f ca="1">IF(INDIRECT(ADDRESS((MATCH(Spells!B198,Components!$A$1:$A$173,0)),2,1,TRUE,"components"))&gt;0,1,0)</f>
        <v>0</v>
      </c>
      <c r="J199" s="18">
        <f ca="1">INDIRECT(ADDRESS((MATCH(Spells!B198,Components!$A$1:$A$173,0)),2,1,TRUE,"components"))</f>
        <v>0</v>
      </c>
      <c r="K199" s="1">
        <f ca="1">IF(INDIRECT(ADDRESS((MATCH(Spells!C198,Components!$A$1:$A$173,0)),2,1,TRUE,"components"))&gt;0,1,0)</f>
        <v>0</v>
      </c>
      <c r="L199" s="18">
        <f ca="1">INDIRECT(ADDRESS((MATCH(Spells!C198,Components!$A$1:$A$173,0)),2,1,TRUE,"components"))</f>
        <v>0</v>
      </c>
      <c r="N199" s="18"/>
      <c r="P199" s="18"/>
      <c r="Q199" s="1">
        <f>SUM(I199+K199+M199+O199)</f>
        <v>0</v>
      </c>
      <c r="R199" s="2"/>
    </row>
    <row r="200" spans="1:18" s="1" customFormat="1" ht="12">
      <c r="A200" s="19" t="str">
        <f>Spells!A199</f>
        <v>Pillar Of Frost (Level 51)</v>
      </c>
      <c r="B200" s="20">
        <f>IF(H200=Q200,"YES","")</f>
      </c>
      <c r="C200" s="20">
        <f>IF(B200="YES",MIN(J200,L200,N200,P200),"")</f>
      </c>
      <c r="D200" s="1">
        <f>IF(ISTEXT(Spells!B199),1,0)</f>
        <v>1</v>
      </c>
      <c r="E200" s="1">
        <f>IF(ISTEXT(Spells!C199),1,0)</f>
        <v>1</v>
      </c>
      <c r="F200" s="1">
        <f>IF(ISTEXT(Spells!D199),1,0)</f>
        <v>0</v>
      </c>
      <c r="G200" s="1">
        <f>IF(ISTEXT(Spells!E199),1,0)</f>
        <v>0</v>
      </c>
      <c r="H200" s="1">
        <f>SUM(D200:G200)</f>
        <v>2</v>
      </c>
      <c r="I200" s="1">
        <f ca="1">IF(INDIRECT(ADDRESS((MATCH(Spells!B199,Components!$A$1:$A$173,0)),2,1,TRUE,"components"))&gt;0,1,0)</f>
        <v>0</v>
      </c>
      <c r="J200" s="18">
        <f ca="1">INDIRECT(ADDRESS((MATCH(Spells!B199,Components!$A$1:$A$173,0)),2,1,TRUE,"components"))</f>
        <v>0</v>
      </c>
      <c r="K200" s="1">
        <f ca="1">IF(INDIRECT(ADDRESS((MATCH(Spells!C199,Components!$A$1:$A$173,0)),2,1,TRUE,"components"))&gt;0,1,0)</f>
        <v>0</v>
      </c>
      <c r="L200" s="18">
        <f ca="1">INDIRECT(ADDRESS((MATCH(Spells!C199,Components!$A$1:$A$173,0)),2,1,TRUE,"components"))</f>
        <v>0</v>
      </c>
      <c r="N200" s="18"/>
      <c r="P200" s="18"/>
      <c r="Q200" s="1">
        <f>SUM(I200+K200+M200+O200)</f>
        <v>0</v>
      </c>
      <c r="R200" s="2"/>
    </row>
    <row r="201" spans="1:18" s="1" customFormat="1" ht="12">
      <c r="A201" s="19" t="str">
        <f>Spells!A200</f>
        <v>Tishan's Discord (Level 51)</v>
      </c>
      <c r="B201" s="20">
        <f>IF(H201=Q201,"YES","")</f>
      </c>
      <c r="C201" s="20">
        <f>IF(B201="YES",MIN(J201,L201,N201,P201),"")</f>
      </c>
      <c r="D201" s="1">
        <f>IF(ISTEXT(Spells!B200),1,0)</f>
        <v>1</v>
      </c>
      <c r="E201" s="1">
        <f>IF(ISTEXT(Spells!C200),1,0)</f>
        <v>1</v>
      </c>
      <c r="F201" s="1">
        <f>IF(ISTEXT(Spells!D200),1,0)</f>
        <v>0</v>
      </c>
      <c r="G201" s="1">
        <f>IF(ISTEXT(Spells!E200),1,0)</f>
        <v>0</v>
      </c>
      <c r="H201" s="1">
        <f>SUM(D201:G201)</f>
        <v>2</v>
      </c>
      <c r="I201" s="1">
        <f ca="1">IF(INDIRECT(ADDRESS((MATCH(Spells!B200,Components!$A$1:$A$173,0)),2,1,TRUE,"components"))&gt;0,1,0)</f>
        <v>0</v>
      </c>
      <c r="J201" s="18">
        <f ca="1">INDIRECT(ADDRESS((MATCH(Spells!B200,Components!$A$1:$A$173,0)),2,1,TRUE,"components"))</f>
      </c>
      <c r="K201" s="1">
        <f ca="1">IF(INDIRECT(ADDRESS((MATCH(Spells!C200,Components!$A$1:$A$173,0)),2,1,TRUE,"components"))&gt;0,1,0)</f>
        <v>0</v>
      </c>
      <c r="L201" s="18">
        <f ca="1">INDIRECT(ADDRESS((MATCH(Spells!C200,Components!$A$1:$A$173,0)),2,1,TRUE,"components"))</f>
        <v>0</v>
      </c>
      <c r="N201" s="18"/>
      <c r="P201" s="18"/>
      <c r="Q201" s="1">
        <f>SUM(I201+K201+M201+O201)</f>
        <v>0</v>
      </c>
      <c r="R201" s="2"/>
    </row>
    <row r="202" spans="1:18" s="1" customFormat="1" ht="12">
      <c r="A202" s="19" t="str">
        <f>Spells!A201</f>
        <v>Translocate Group (Level 52)</v>
      </c>
      <c r="B202" s="20">
        <f>IF(H202=Q202,"YES","")</f>
      </c>
      <c r="C202" s="20">
        <f>IF(B202="YES",MIN(J202,L202,N202,P202),"")</f>
      </c>
      <c r="D202" s="1">
        <f>IF(ISTEXT(Spells!B201),1,0)</f>
        <v>1</v>
      </c>
      <c r="E202" s="1">
        <f>IF(ISTEXT(Spells!C201),1,0)</f>
        <v>1</v>
      </c>
      <c r="F202" s="1">
        <f>IF(ISTEXT(Spells!D201),1,0)</f>
        <v>0</v>
      </c>
      <c r="G202" s="1">
        <f>IF(ISTEXT(Spells!E201),1,0)</f>
        <v>0</v>
      </c>
      <c r="H202" s="1">
        <f>SUM(D202:G202)</f>
        <v>2</v>
      </c>
      <c r="I202" s="1">
        <f ca="1">IF(INDIRECT(ADDRESS((MATCH(Spells!B201,Components!$A$1:$A$173,0)),2,1,TRUE,"components"))&gt;0,1,0)</f>
        <v>0</v>
      </c>
      <c r="J202" s="18">
        <f ca="1">INDIRECT(ADDRESS((MATCH(Spells!B201,Components!$A$1:$A$173,0)),2,1,TRUE,"components"))</f>
        <v>0</v>
      </c>
      <c r="K202" s="1">
        <f ca="1">IF(INDIRECT(ADDRESS((MATCH(Spells!C201,Components!$A$1:$A$173,0)),2,1,TRUE,"components"))&gt;0,1,0)</f>
        <v>0</v>
      </c>
      <c r="L202" s="18">
        <f ca="1">INDIRECT(ADDRESS((MATCH(Spells!C201,Components!$A$1:$A$173,0)),2,1,TRUE,"components"))</f>
      </c>
      <c r="N202" s="18"/>
      <c r="P202" s="18"/>
      <c r="Q202" s="1">
        <f>SUM(I202+K202+M202+O202)</f>
        <v>0</v>
      </c>
      <c r="R202" s="2"/>
    </row>
    <row r="203" spans="1:18" s="1" customFormat="1" ht="12">
      <c r="A203" s="19" t="str">
        <f>Spells!A202</f>
        <v>Tears Of Druzzil (Level 52)</v>
      </c>
      <c r="B203" s="20">
        <f>IF(H203=Q203,"YES","")</f>
      </c>
      <c r="C203" s="20">
        <f>IF(B203="YES",MIN(J203,L203,N203,P203),"")</f>
      </c>
      <c r="D203" s="1">
        <f>IF(ISTEXT(Spells!B202),1,0)</f>
        <v>1</v>
      </c>
      <c r="E203" s="1">
        <f>IF(ISTEXT(Spells!C202),1,0)</f>
        <v>1</v>
      </c>
      <c r="F203" s="1">
        <f>IF(ISTEXT(Spells!D202),1,0)</f>
        <v>0</v>
      </c>
      <c r="G203" s="1">
        <f>IF(ISTEXT(Spells!E202),1,0)</f>
        <v>0</v>
      </c>
      <c r="H203" s="1">
        <f>SUM(D203:G203)</f>
        <v>2</v>
      </c>
      <c r="I203" s="1">
        <f ca="1">IF(INDIRECT(ADDRESS((MATCH(Spells!B202,Components!$A$1:$A$173,0)),2,1,TRUE,"components"))&gt;0,1,0)</f>
        <v>0</v>
      </c>
      <c r="J203" s="18">
        <f ca="1">INDIRECT(ADDRESS((MATCH(Spells!B202,Components!$A$1:$A$173,0)),2,1,TRUE,"components"))</f>
        <v>0</v>
      </c>
      <c r="K203" s="1">
        <f ca="1">IF(INDIRECT(ADDRESS((MATCH(Spells!C202,Components!$A$1:$A$173,0)),2,1,TRUE,"components"))&gt;0,1,0)</f>
        <v>0</v>
      </c>
      <c r="L203" s="18">
        <f ca="1">INDIRECT(ADDRESS((MATCH(Spells!C202,Components!$A$1:$A$173,0)),2,1,TRUE,"components"))</f>
        <v>0</v>
      </c>
      <c r="N203" s="18"/>
      <c r="P203" s="18"/>
      <c r="Q203" s="1">
        <f>SUM(I203+K203+M203+O203)</f>
        <v>0</v>
      </c>
      <c r="R203" s="2"/>
    </row>
    <row r="204" spans="1:18" s="1" customFormat="1" ht="12">
      <c r="A204" s="19" t="str">
        <f>Spells!A203</f>
        <v>Inferno Of Al'kabor (Level 53)</v>
      </c>
      <c r="B204" s="20">
        <f>IF(H204=Q204,"YES","")</f>
      </c>
      <c r="C204" s="20">
        <f>IF(B204="YES",MIN(J204,L204,N204,P204),"")</f>
      </c>
      <c r="D204" s="1">
        <f>IF(ISTEXT(Spells!B203),1,0)</f>
        <v>1</v>
      </c>
      <c r="E204" s="1">
        <f>IF(ISTEXT(Spells!C203),1,0)</f>
        <v>1</v>
      </c>
      <c r="F204" s="1">
        <f>IF(ISTEXT(Spells!D203),1,0)</f>
        <v>0</v>
      </c>
      <c r="G204" s="1">
        <f>IF(ISTEXT(Spells!E203),1,0)</f>
        <v>0</v>
      </c>
      <c r="H204" s="1">
        <f>SUM(D204:G204)</f>
        <v>2</v>
      </c>
      <c r="I204" s="1">
        <f ca="1">IF(INDIRECT(ADDRESS((MATCH(Spells!B203,Components!$A$1:$A$173,0)),2,1,TRUE,"components"))&gt;0,1,0)</f>
        <v>0</v>
      </c>
      <c r="J204" s="18">
        <f ca="1">INDIRECT(ADDRESS((MATCH(Spells!B203,Components!$A$1:$A$173,0)),2,1,TRUE,"components"))</f>
        <v>0</v>
      </c>
      <c r="K204" s="1">
        <f ca="1">IF(INDIRECT(ADDRESS((MATCH(Spells!C203,Components!$A$1:$A$173,0)),2,1,TRUE,"components"))&gt;0,1,0)</f>
        <v>0</v>
      </c>
      <c r="L204" s="18">
        <f ca="1">INDIRECT(ADDRESS((MATCH(Spells!C203,Components!$A$1:$A$173,0)),2,1,TRUE,"components"))</f>
        <v>0</v>
      </c>
      <c r="N204" s="18"/>
      <c r="P204" s="18"/>
      <c r="Q204" s="1">
        <f>SUM(I204+K204+M204+O204)</f>
        <v>0</v>
      </c>
      <c r="R204" s="2"/>
    </row>
    <row r="205" spans="1:18" s="1" customFormat="1" ht="12">
      <c r="A205" s="19" t="str">
        <f>Spells!A204</f>
        <v>Pillar Of Lightning (Level 54)</v>
      </c>
      <c r="B205" s="20">
        <f>IF(H205=Q205,"YES","")</f>
      </c>
      <c r="C205" s="20">
        <f>IF(B205="YES",MIN(J205,L205,N205,P205),"")</f>
      </c>
      <c r="D205" s="1">
        <f>IF(ISTEXT(Spells!B204),1,0)</f>
        <v>1</v>
      </c>
      <c r="E205" s="1">
        <f>IF(ISTEXT(Spells!C204),1,0)</f>
        <v>1</v>
      </c>
      <c r="F205" s="1">
        <f>IF(ISTEXT(Spells!D204),1,0)</f>
        <v>0</v>
      </c>
      <c r="G205" s="1">
        <f>IF(ISTEXT(Spells!E204),1,0)</f>
        <v>0</v>
      </c>
      <c r="H205" s="1">
        <f>SUM(D205:G205)</f>
        <v>2</v>
      </c>
      <c r="I205" s="1">
        <f ca="1">IF(INDIRECT(ADDRESS((MATCH(Spells!B204,Components!$A$1:$A$173,0)),2,1,TRUE,"components"))&gt;0,1,0)</f>
        <v>0</v>
      </c>
      <c r="J205" s="18">
        <f ca="1">INDIRECT(ADDRESS((MATCH(Spells!B204,Components!$A$1:$A$173,0)),2,1,TRUE,"components"))</f>
      </c>
      <c r="K205" s="1">
        <f ca="1">IF(INDIRECT(ADDRESS((MATCH(Spells!C204,Components!$A$1:$A$173,0)),2,1,TRUE,"components"))&gt;0,1,0)</f>
        <v>0</v>
      </c>
      <c r="L205" s="18">
        <f ca="1">INDIRECT(ADDRESS((MATCH(Spells!C204,Components!$A$1:$A$173,0)),2,1,TRUE,"components"))</f>
        <v>0</v>
      </c>
      <c r="N205" s="18"/>
      <c r="P205" s="18"/>
      <c r="Q205" s="1">
        <f>SUM(I205+K205+M205+O205)</f>
        <v>0</v>
      </c>
      <c r="R205" s="2"/>
    </row>
    <row r="206" spans="1:18" s="1" customFormat="1" ht="12">
      <c r="A206" s="19" t="str">
        <f>Spells!A205</f>
        <v>Improved Invisibility (Level 55)</v>
      </c>
      <c r="B206" s="20">
        <f>IF(H206=Q206,"YES","")</f>
      </c>
      <c r="C206" s="20">
        <f>IF(B206="YES",MIN(J206,L206,N206,P206),"")</f>
      </c>
      <c r="D206" s="1">
        <f>IF(ISTEXT(Spells!B205),1,0)</f>
        <v>1</v>
      </c>
      <c r="E206" s="1">
        <f>IF(ISTEXT(Spells!C205),1,0)</f>
        <v>1</v>
      </c>
      <c r="F206" s="1">
        <f>IF(ISTEXT(Spells!D205),1,0)</f>
        <v>0</v>
      </c>
      <c r="G206" s="1">
        <f>IF(ISTEXT(Spells!E205),1,0)</f>
        <v>0</v>
      </c>
      <c r="H206" s="1">
        <f>SUM(D206:G206)</f>
        <v>2</v>
      </c>
      <c r="I206" s="1">
        <f ca="1">IF(INDIRECT(ADDRESS((MATCH(Spells!B205,Components!$A$1:$A$173,0)),2,1,TRUE,"components"))&gt;0,1,0)</f>
        <v>0</v>
      </c>
      <c r="J206" s="18">
        <f ca="1">INDIRECT(ADDRESS((MATCH(Spells!B205,Components!$A$1:$A$173,0)),2,1,TRUE,"components"))</f>
        <v>0</v>
      </c>
      <c r="K206" s="1">
        <f ca="1">IF(INDIRECT(ADDRESS((MATCH(Spells!C205,Components!$A$1:$A$173,0)),2,1,TRUE,"components"))&gt;0,1,0)</f>
        <v>0</v>
      </c>
      <c r="L206" s="18">
        <f ca="1">INDIRECT(ADDRESS((MATCH(Spells!C205,Components!$A$1:$A$173,0)),2,1,TRUE,"components"))</f>
      </c>
      <c r="N206" s="18"/>
      <c r="P206" s="18"/>
      <c r="Q206" s="1">
        <f>SUM(I206+K206+M206+O206)</f>
        <v>0</v>
      </c>
      <c r="R206" s="2"/>
    </row>
    <row r="207" spans="1:18" s="1" customFormat="1" ht="12">
      <c r="A207" s="19" t="str">
        <f>Spells!A206</f>
        <v>Plainsight (Level 55)</v>
      </c>
      <c r="B207" s="20">
        <f>IF(H207=Q207,"YES","")</f>
      </c>
      <c r="C207" s="20">
        <f>IF(B207="YES",MIN(J207,L207,N207,P207),"")</f>
      </c>
      <c r="D207" s="1">
        <f>IF(ISTEXT(Spells!B206),1,0)</f>
        <v>1</v>
      </c>
      <c r="E207" s="1">
        <f>IF(ISTEXT(Spells!C206),1,0)</f>
        <v>1</v>
      </c>
      <c r="F207" s="1">
        <f>IF(ISTEXT(Spells!D206),1,0)</f>
        <v>0</v>
      </c>
      <c r="G207" s="1">
        <f>IF(ISTEXT(Spells!E206),1,0)</f>
        <v>0</v>
      </c>
      <c r="H207" s="1">
        <f>SUM(D207:G207)</f>
        <v>2</v>
      </c>
      <c r="I207" s="1">
        <f ca="1">IF(INDIRECT(ADDRESS((MATCH(Spells!B206,Components!$A$1:$A$173,0)),2,1,TRUE,"components"))&gt;0,1,0)</f>
        <v>0</v>
      </c>
      <c r="J207" s="18">
        <f ca="1">INDIRECT(ADDRESS((MATCH(Spells!B206,Components!$A$1:$A$173,0)),2,1,TRUE,"components"))</f>
        <v>0</v>
      </c>
      <c r="K207" s="1">
        <f ca="1">IF(INDIRECT(ADDRESS((MATCH(Spells!C206,Components!$A$1:$A$173,0)),2,1,TRUE,"components"))&gt;0,1,0)</f>
        <v>0</v>
      </c>
      <c r="L207" s="18">
        <f ca="1">INDIRECT(ADDRESS((MATCH(Spells!C206,Components!$A$1:$A$173,0)),2,1,TRUE,"components"))</f>
        <v>0</v>
      </c>
      <c r="N207" s="18"/>
      <c r="P207" s="18"/>
      <c r="Q207" s="1">
        <f>SUM(I207+K207+M207+O207)</f>
        <v>0</v>
      </c>
      <c r="R207" s="2"/>
    </row>
    <row r="208" spans="1:18" s="1" customFormat="1" ht="12">
      <c r="A208" s="19" t="str">
        <f>Spells!A207</f>
        <v>Draught Of Jiva (Level 55)</v>
      </c>
      <c r="B208" s="20">
        <f>IF(H208=Q208,"YES","")</f>
      </c>
      <c r="C208" s="20">
        <f>IF(B208="YES",MIN(J208,L208,N208,P208),"")</f>
      </c>
      <c r="D208" s="1">
        <f>IF(ISTEXT(Spells!B207),1,0)</f>
        <v>1</v>
      </c>
      <c r="E208" s="1">
        <f>IF(ISTEXT(Spells!C207),1,0)</f>
        <v>1</v>
      </c>
      <c r="F208" s="1">
        <f>IF(ISTEXT(Spells!D207),1,0)</f>
        <v>0</v>
      </c>
      <c r="G208" s="1">
        <f>IF(ISTEXT(Spells!E207),1,0)</f>
        <v>0</v>
      </c>
      <c r="H208" s="1">
        <f>SUM(D208:G208)</f>
        <v>2</v>
      </c>
      <c r="I208" s="1">
        <f ca="1">IF(INDIRECT(ADDRESS((MATCH(Spells!B207,Components!$A$1:$A$173,0)),2,1,TRUE,"components"))&gt;0,1,0)</f>
        <v>0</v>
      </c>
      <c r="J208" s="18">
        <f ca="1">INDIRECT(ADDRESS((MATCH(Spells!B207,Components!$A$1:$A$173,0)),2,1,TRUE,"components"))</f>
        <v>0</v>
      </c>
      <c r="K208" s="1">
        <f ca="1">IF(INDIRECT(ADDRESS((MATCH(Spells!C207,Components!$A$1:$A$173,0)),2,1,TRUE,"components"))&gt;0,1,0)</f>
        <v>0</v>
      </c>
      <c r="L208" s="18">
        <f ca="1">INDIRECT(ADDRESS((MATCH(Spells!C207,Components!$A$1:$A$173,0)),2,1,TRUE,"components"))</f>
        <v>0</v>
      </c>
      <c r="N208" s="18"/>
      <c r="P208" s="18"/>
      <c r="Q208" s="1">
        <f>SUM(I208+K208+M208+O208)</f>
        <v>0</v>
      </c>
      <c r="R208" s="2"/>
    </row>
    <row r="209" spans="1:18" s="1" customFormat="1" ht="12">
      <c r="A209" s="19" t="str">
        <f>Spells!A208</f>
        <v>Decession (Level 56)</v>
      </c>
      <c r="B209" s="20">
        <f>IF(H209=Q209,"YES","")</f>
      </c>
      <c r="C209" s="20">
        <f>IF(B209="YES",MIN(J209,L209,N209,P209),"")</f>
      </c>
      <c r="D209" s="1">
        <f>IF(ISTEXT(Spells!B208),1,0)</f>
        <v>1</v>
      </c>
      <c r="E209" s="1">
        <f>IF(ISTEXT(Spells!C208),1,0)</f>
        <v>1</v>
      </c>
      <c r="F209" s="1">
        <f>IF(ISTEXT(Spells!D208),1,0)</f>
        <v>1</v>
      </c>
      <c r="G209" s="1">
        <f>IF(ISTEXT(Spells!E208),1,0)</f>
        <v>0</v>
      </c>
      <c r="H209" s="1">
        <f>SUM(D209:G209)</f>
        <v>3</v>
      </c>
      <c r="I209" s="1">
        <f ca="1">IF(INDIRECT(ADDRESS((MATCH(Spells!B208,Components!$A$1:$A$173,0)),2,1,TRUE,"components"))&gt;0,1,0)</f>
        <v>0</v>
      </c>
      <c r="J209" s="18">
        <f ca="1">INDIRECT(ADDRESS((MATCH(Spells!B208,Components!$A$1:$A$173,0)),2,1,TRUE,"components"))</f>
        <v>0</v>
      </c>
      <c r="K209" s="1">
        <f ca="1">IF(INDIRECT(ADDRESS((MATCH(Spells!C208,Components!$A$1:$A$173,0)),2,1,TRUE,"components"))&gt;0,1,0)</f>
        <v>0</v>
      </c>
      <c r="L209" s="18">
        <f ca="1">INDIRECT(ADDRESS((MATCH(Spells!C208,Components!$A$1:$A$173,0)),2,1,TRUE,"components"))</f>
      </c>
      <c r="M209" s="1">
        <f ca="1">IF(INDIRECT(ADDRESS((MATCH(Spells!D208,Components!$A$1:$A$173,0)),2,1,TRUE,"components"))&gt;0,1,0)</f>
        <v>0</v>
      </c>
      <c r="N209" s="18">
        <f ca="1">INDIRECT(ADDRESS((MATCH(Spells!D208,Components!$A$1:$A$173,0)),2,1,TRUE,"components"))</f>
        <v>0</v>
      </c>
      <c r="P209" s="18"/>
      <c r="Q209" s="1">
        <f>SUM(I209+K209+M209+O209)</f>
        <v>0</v>
      </c>
      <c r="R209" s="2"/>
    </row>
    <row r="210" spans="1:18" s="1" customFormat="1" ht="12">
      <c r="A210" s="19" t="str">
        <f>Spells!A209</f>
        <v>Markar's Discord (Level 56)</v>
      </c>
      <c r="B210" s="20">
        <f>IF(H210=Q210,"YES","")</f>
      </c>
      <c r="C210" s="20">
        <f>IF(B210="YES",MIN(J210,L210,N210,P210),"")</f>
      </c>
      <c r="D210" s="1">
        <f>IF(ISTEXT(Spells!B209),1,0)</f>
        <v>1</v>
      </c>
      <c r="E210" s="1">
        <f>IF(ISTEXT(Spells!C209),1,0)</f>
        <v>1</v>
      </c>
      <c r="F210" s="1">
        <f>IF(ISTEXT(Spells!D209),1,0)</f>
        <v>0</v>
      </c>
      <c r="G210" s="1">
        <f>IF(ISTEXT(Spells!E209),1,0)</f>
        <v>0</v>
      </c>
      <c r="H210" s="1">
        <f>SUM(D210:G210)</f>
        <v>2</v>
      </c>
      <c r="I210" s="1">
        <f ca="1">IF(INDIRECT(ADDRESS((MATCH(Spells!B209,Components!$A$1:$A$173,0)),2,1,TRUE,"components"))&gt;0,1,0)</f>
        <v>0</v>
      </c>
      <c r="J210" s="18">
        <f ca="1">INDIRECT(ADDRESS((MATCH(Spells!B209,Components!$A$1:$A$173,0)),2,1,TRUE,"components"))</f>
      </c>
      <c r="K210" s="1">
        <f ca="1">IF(INDIRECT(ADDRESS((MATCH(Spells!C209,Components!$A$1:$A$173,0)),2,1,TRUE,"components"))&gt;0,1,0)</f>
        <v>0</v>
      </c>
      <c r="L210" s="18">
        <f ca="1">INDIRECT(ADDRESS((MATCH(Spells!C209,Components!$A$1:$A$173,0)),2,1,TRUE,"components"))</f>
      </c>
      <c r="N210" s="18"/>
      <c r="P210" s="18"/>
      <c r="Q210" s="1">
        <f>SUM(I210+K210+M210+O210)</f>
        <v>0</v>
      </c>
      <c r="R210" s="2"/>
    </row>
    <row r="211" spans="1:18" s="1" customFormat="1" ht="12">
      <c r="A211" s="19" t="str">
        <f>Spells!A210</f>
        <v>Retribution Of Al'kabor (Level 56)</v>
      </c>
      <c r="B211" s="20">
        <f>IF(H211=Q211,"YES","")</f>
      </c>
      <c r="C211" s="20">
        <f>IF(B211="YES",MIN(J211,L211,N211,P211),"")</f>
      </c>
      <c r="D211" s="1">
        <f>IF(ISTEXT(Spells!B210),1,0)</f>
        <v>1</v>
      </c>
      <c r="E211" s="1">
        <f>IF(ISTEXT(Spells!C210),1,0)</f>
        <v>1</v>
      </c>
      <c r="F211" s="1">
        <f>IF(ISTEXT(Spells!D210),1,0)</f>
        <v>1</v>
      </c>
      <c r="G211" s="1">
        <f>IF(ISTEXT(Spells!E210),1,0)</f>
        <v>0</v>
      </c>
      <c r="H211" s="1">
        <f>SUM(D211:G211)</f>
        <v>3</v>
      </c>
      <c r="I211" s="1">
        <f ca="1">IF(INDIRECT(ADDRESS((MATCH(Spells!B210,Components!$A$1:$A$173,0)),2,1,TRUE,"components"))&gt;0,1,0)</f>
        <v>0</v>
      </c>
      <c r="J211" s="18">
        <f ca="1">INDIRECT(ADDRESS((MATCH(Spells!B210,Components!$A$1:$A$173,0)),2,1,TRUE,"components"))</f>
        <v>0</v>
      </c>
      <c r="K211" s="1">
        <f ca="1">IF(INDIRECT(ADDRESS((MATCH(Spells!C210,Components!$A$1:$A$173,0)),2,1,TRUE,"components"))&gt;0,1,0)</f>
        <v>0</v>
      </c>
      <c r="L211" s="18">
        <f ca="1">INDIRECT(ADDRESS((MATCH(Spells!C210,Components!$A$1:$A$173,0)),2,1,TRUE,"components"))</f>
        <v>0</v>
      </c>
      <c r="M211" s="1">
        <f ca="1">IF(INDIRECT(ADDRESS((MATCH(Spells!D210,Components!$A$1:$A$173,0)),2,1,TRUE,"components"))&gt;0,1,0)</f>
        <v>0</v>
      </c>
      <c r="N211" s="18">
        <f ca="1">INDIRECT(ADDRESS((MATCH(Spells!D210,Components!$A$1:$A$173,0)),2,1,TRUE,"components"))</f>
        <v>0</v>
      </c>
      <c r="P211" s="18"/>
      <c r="Q211" s="1">
        <f>SUM(I211+K211+M211+O211)</f>
        <v>0</v>
      </c>
      <c r="R211" s="2"/>
    </row>
    <row r="212" spans="1:18" s="1" customFormat="1" ht="12">
      <c r="A212" s="19" t="str">
        <f>Spells!A211</f>
        <v>Evacuate (Level 57)</v>
      </c>
      <c r="B212" s="20">
        <f>IF(H212=Q212,"YES","")</f>
      </c>
      <c r="C212" s="20">
        <f>IF(B212="YES",MIN(J212,L212,N212,P212),"")</f>
      </c>
      <c r="D212" s="1">
        <f>IF(ISTEXT(Spells!B211),1,0)</f>
        <v>1</v>
      </c>
      <c r="E212" s="1">
        <f>IF(ISTEXT(Spells!C211),1,0)</f>
        <v>1</v>
      </c>
      <c r="F212" s="1">
        <f>IF(ISTEXT(Spells!D211),1,0)</f>
        <v>1</v>
      </c>
      <c r="G212" s="1">
        <f>IF(ISTEXT(Spells!E211),1,0)</f>
        <v>0</v>
      </c>
      <c r="H212" s="1">
        <f>SUM(D212:G212)</f>
        <v>3</v>
      </c>
      <c r="I212" s="1">
        <f ca="1">IF(INDIRECT(ADDRESS((MATCH(Spells!B211,Components!$A$1:$A$173,0)),2,1,TRUE,"components"))&gt;0,1,0)</f>
        <v>0</v>
      </c>
      <c r="J212" s="18">
        <f ca="1">INDIRECT(ADDRESS((MATCH(Spells!B211,Components!$A$1:$A$173,0)),2,1,TRUE,"components"))</f>
        <v>0</v>
      </c>
      <c r="K212" s="1">
        <f ca="1">IF(INDIRECT(ADDRESS((MATCH(Spells!C211,Components!$A$1:$A$173,0)),2,1,TRUE,"components"))&gt;0,1,0)</f>
        <v>0</v>
      </c>
      <c r="L212" s="18">
        <f ca="1">INDIRECT(ADDRESS((MATCH(Spells!C211,Components!$A$1:$A$173,0)),2,1,TRUE,"components"))</f>
        <v>0</v>
      </c>
      <c r="M212" s="1">
        <f ca="1">IF(INDIRECT(ADDRESS((MATCH(Spells!D211,Components!$A$1:$A$173,0)),2,1,TRUE,"components"))&gt;0,1,0)</f>
        <v>0</v>
      </c>
      <c r="N212" s="18">
        <f ca="1">INDIRECT(ADDRESS((MATCH(Spells!D211,Components!$A$1:$A$173,0)),2,1,TRUE,"components"))</f>
        <v>0</v>
      </c>
      <c r="P212" s="18"/>
      <c r="Q212" s="1">
        <f>SUM(I212+K212+M212+O212)</f>
        <v>0</v>
      </c>
      <c r="R212" s="2"/>
    </row>
    <row r="213" spans="1:18" s="1" customFormat="1" ht="12">
      <c r="A213" s="19" t="str">
        <f>Spells!A212</f>
        <v>Eye Of Tallon (Level 57)</v>
      </c>
      <c r="B213" s="20">
        <f>IF(H213=Q213,"YES","")</f>
      </c>
      <c r="C213" s="20">
        <f>IF(B213="YES",MIN(J213,L213,N213,P213),"")</f>
      </c>
      <c r="D213" s="1">
        <f>IF(ISTEXT(Spells!B212),1,0)</f>
        <v>1</v>
      </c>
      <c r="E213" s="1">
        <f>IF(ISTEXT(Spells!C212),1,0)</f>
        <v>1</v>
      </c>
      <c r="F213" s="1">
        <f>IF(ISTEXT(Spells!D212),1,0)</f>
        <v>1</v>
      </c>
      <c r="G213" s="1">
        <f>IF(ISTEXT(Spells!E212),1,0)</f>
        <v>0</v>
      </c>
      <c r="H213" s="1">
        <f>SUM(D213:G213)</f>
        <v>3</v>
      </c>
      <c r="I213" s="1">
        <f ca="1">IF(INDIRECT(ADDRESS((MATCH(Spells!B212,Components!$A$1:$A$173,0)),2,1,TRUE,"components"))&gt;0,1,0)</f>
        <v>0</v>
      </c>
      <c r="J213" s="18">
        <f ca="1">INDIRECT(ADDRESS((MATCH(Spells!B212,Components!$A$1:$A$173,0)),2,1,TRUE,"components"))</f>
      </c>
      <c r="K213" s="1">
        <f ca="1">IF(INDIRECT(ADDRESS((MATCH(Spells!C212,Components!$A$1:$A$173,0)),2,1,TRUE,"components"))&gt;0,1,0)</f>
        <v>0</v>
      </c>
      <c r="L213" s="18">
        <f ca="1">INDIRECT(ADDRESS((MATCH(Spells!C212,Components!$A$1:$A$173,0)),2,1,TRUE,"components"))</f>
      </c>
      <c r="M213" s="1">
        <f ca="1">IF(INDIRECT(ADDRESS((MATCH(Spells!D212,Components!$A$1:$A$173,0)),2,1,TRUE,"components"))&gt;0,1,0)</f>
        <v>0</v>
      </c>
      <c r="N213" s="18">
        <f ca="1">INDIRECT(ADDRESS((MATCH(Spells!D212,Components!$A$1:$A$173,0)),2,1,TRUE,"components"))</f>
        <v>0</v>
      </c>
      <c r="P213" s="18"/>
      <c r="Q213" s="1">
        <f>SUM(I213+K213+M213+O213)</f>
        <v>0</v>
      </c>
      <c r="R213" s="2"/>
    </row>
    <row r="214" spans="1:18" s="1" customFormat="1" ht="12">
      <c r="A214" s="19" t="str">
        <f>Spells!A213</f>
        <v>Pillar Of Flame (Level 57)</v>
      </c>
      <c r="B214" s="20">
        <f>IF(H214=Q214,"YES","")</f>
      </c>
      <c r="C214" s="20">
        <f>IF(B214="YES",MIN(J214,L214,N214,P214),"")</f>
      </c>
      <c r="D214" s="1">
        <f>IF(ISTEXT(Spells!B213),1,0)</f>
        <v>1</v>
      </c>
      <c r="E214" s="1">
        <f>IF(ISTEXT(Spells!C213),1,0)</f>
        <v>1</v>
      </c>
      <c r="F214" s="1">
        <f>IF(ISTEXT(Spells!D213),1,0)</f>
        <v>1</v>
      </c>
      <c r="G214" s="1">
        <f>IF(ISTEXT(Spells!E213),1,0)</f>
        <v>0</v>
      </c>
      <c r="H214" s="1">
        <f>SUM(D214:G214)</f>
        <v>3</v>
      </c>
      <c r="I214" s="1">
        <f ca="1">IF(INDIRECT(ADDRESS((MATCH(Spells!B213,Components!$A$1:$A$173,0)),2,1,TRUE,"components"))&gt;0,1,0)</f>
        <v>0</v>
      </c>
      <c r="J214" s="18">
        <f ca="1">INDIRECT(ADDRESS((MATCH(Spells!B213,Components!$A$1:$A$173,0)),2,1,TRUE,"components"))</f>
      </c>
      <c r="K214" s="1">
        <f ca="1">IF(INDIRECT(ADDRESS((MATCH(Spells!C213,Components!$A$1:$A$173,0)),2,1,TRUE,"components"))&gt;0,1,0)</f>
        <v>0</v>
      </c>
      <c r="L214" s="18">
        <f ca="1">INDIRECT(ADDRESS((MATCH(Spells!C213,Components!$A$1:$A$173,0)),2,1,TRUE,"components"))</f>
        <v>0</v>
      </c>
      <c r="M214" s="1">
        <f ca="1">IF(INDIRECT(ADDRESS((MATCH(Spells!D213,Components!$A$1:$A$173,0)),2,1,TRUE,"components"))&gt;0,1,0)</f>
        <v>0</v>
      </c>
      <c r="N214" s="18">
        <f ca="1">INDIRECT(ADDRESS((MATCH(Spells!D213,Components!$A$1:$A$173,0)),2,1,TRUE,"components"))</f>
        <v>0</v>
      </c>
      <c r="P214" s="18"/>
      <c r="Q214" s="1">
        <f>SUM(I214+K214+M214+O214)</f>
        <v>0</v>
      </c>
      <c r="R214" s="2"/>
    </row>
    <row r="215" spans="1:18" s="1" customFormat="1" ht="12">
      <c r="A215" s="19" t="str">
        <f>Spells!A214</f>
        <v>Manasink (Level 58)</v>
      </c>
      <c r="B215" s="20">
        <f>IF(H215=Q215,"YES","")</f>
      </c>
      <c r="C215" s="20">
        <f>IF(B215="YES",MIN(J215,L215,N215,P215),"")</f>
      </c>
      <c r="D215" s="1">
        <f>IF(ISTEXT(Spells!B214),1,0)</f>
        <v>1</v>
      </c>
      <c r="E215" s="1">
        <f>IF(ISTEXT(Spells!C214),1,0)</f>
        <v>1</v>
      </c>
      <c r="F215" s="1">
        <f>IF(ISTEXT(Spells!D214),1,0)</f>
        <v>1</v>
      </c>
      <c r="G215" s="1">
        <f>IF(ISTEXT(Spells!E214),1,0)</f>
        <v>0</v>
      </c>
      <c r="H215" s="1">
        <f>SUM(D215:G215)</f>
        <v>3</v>
      </c>
      <c r="I215" s="1">
        <f ca="1">IF(INDIRECT(ADDRESS((MATCH(Spells!B214,Components!$A$1:$A$173,0)),2,1,TRUE,"components"))&gt;0,1,0)</f>
        <v>0</v>
      </c>
      <c r="J215" s="18">
        <f ca="1">INDIRECT(ADDRESS((MATCH(Spells!B214,Components!$A$1:$A$173,0)),2,1,TRUE,"components"))</f>
        <v>0</v>
      </c>
      <c r="K215" s="1">
        <f ca="1">IF(INDIRECT(ADDRESS((MATCH(Spells!C214,Components!$A$1:$A$173,0)),2,1,TRUE,"components"))&gt;0,1,0)</f>
        <v>0</v>
      </c>
      <c r="L215" s="18">
        <f ca="1">INDIRECT(ADDRESS((MATCH(Spells!C214,Components!$A$1:$A$173,0)),2,1,TRUE,"components"))</f>
        <v>0</v>
      </c>
      <c r="M215" s="1">
        <f ca="1">IF(INDIRECT(ADDRESS((MATCH(Spells!D214,Components!$A$1:$A$173,0)),2,1,TRUE,"components"))&gt;0,1,0)</f>
        <v>0</v>
      </c>
      <c r="N215" s="18">
        <f ca="1">INDIRECT(ADDRESS((MATCH(Spells!D214,Components!$A$1:$A$173,0)),2,1,TRUE,"components"))</f>
        <v>0</v>
      </c>
      <c r="P215" s="18"/>
      <c r="Q215" s="1">
        <f>SUM(I215+K215+M215+O215)</f>
        <v>0</v>
      </c>
      <c r="R215" s="2"/>
    </row>
    <row r="216" spans="1:18" s="1" customFormat="1" ht="12">
      <c r="A216" s="19" t="str">
        <f>Spells!A215</f>
        <v>Spellshield (Level 58)</v>
      </c>
      <c r="B216" s="20">
        <f>IF(H216=Q216,"YES","")</f>
      </c>
      <c r="C216" s="20">
        <f>IF(B216="YES",MIN(J216,L216,N216,P216),"")</f>
      </c>
      <c r="D216" s="1">
        <f>IF(ISTEXT(Spells!B215),1,0)</f>
        <v>1</v>
      </c>
      <c r="E216" s="1">
        <f>IF(ISTEXT(Spells!C215),1,0)</f>
        <v>1</v>
      </c>
      <c r="F216" s="1">
        <f>IF(ISTEXT(Spells!D215),1,0)</f>
        <v>1</v>
      </c>
      <c r="G216" s="1">
        <f>IF(ISTEXT(Spells!E215),1,0)</f>
        <v>0</v>
      </c>
      <c r="H216" s="1">
        <f>SUM(D216:G216)</f>
        <v>3</v>
      </c>
      <c r="I216" s="1">
        <f ca="1">IF(INDIRECT(ADDRESS((MATCH(Spells!B215,Components!$A$1:$A$173,0)),2,1,TRUE,"components"))&gt;0,1,0)</f>
        <v>0</v>
      </c>
      <c r="J216" s="18">
        <f ca="1">INDIRECT(ADDRESS((MATCH(Spells!B215,Components!$A$1:$A$173,0)),2,1,TRUE,"components"))</f>
        <v>0</v>
      </c>
      <c r="K216" s="1">
        <f ca="1">IF(INDIRECT(ADDRESS((MATCH(Spells!C215,Components!$A$1:$A$173,0)),2,1,TRUE,"components"))&gt;0,1,0)</f>
        <v>0</v>
      </c>
      <c r="L216" s="18">
        <f ca="1">INDIRECT(ADDRESS((MATCH(Spells!C215,Components!$A$1:$A$173,0)),2,1,TRUE,"components"))</f>
        <v>0</v>
      </c>
      <c r="M216" s="1">
        <f ca="1">IF(INDIRECT(ADDRESS((MATCH(Spells!D215,Components!$A$1:$A$173,0)),2,1,TRUE,"components"))&gt;0,1,0)</f>
        <v>0</v>
      </c>
      <c r="N216" s="18">
        <f ca="1">INDIRECT(ADDRESS((MATCH(Spells!D215,Components!$A$1:$A$173,0)),2,1,TRUE,"components"))</f>
        <v>0</v>
      </c>
      <c r="P216" s="18"/>
      <c r="Q216" s="1">
        <f>SUM(I216+K216+M216+O216)</f>
        <v>0</v>
      </c>
      <c r="R216" s="2"/>
    </row>
    <row r="217" spans="1:18" s="1" customFormat="1" ht="12">
      <c r="A217" s="19" t="str">
        <f>Spells!A216</f>
        <v>Tears Of Prexus (Level 58)</v>
      </c>
      <c r="B217" s="20">
        <f>IF(H217=Q217,"YES","")</f>
      </c>
      <c r="C217" s="20">
        <f>IF(B217="YES",MIN(J217,L217,N217,P217),"")</f>
      </c>
      <c r="D217" s="1">
        <f>IF(ISTEXT(Spells!B216),1,0)</f>
        <v>1</v>
      </c>
      <c r="E217" s="1">
        <f>IF(ISTEXT(Spells!C216),1,0)</f>
        <v>1</v>
      </c>
      <c r="F217" s="1">
        <f>IF(ISTEXT(Spells!D216),1,0)</f>
        <v>1</v>
      </c>
      <c r="G217" s="1">
        <f>IF(ISTEXT(Spells!E216),1,0)</f>
        <v>0</v>
      </c>
      <c r="H217" s="1">
        <f>SUM(D217:G217)</f>
        <v>3</v>
      </c>
      <c r="I217" s="1">
        <f ca="1">IF(INDIRECT(ADDRESS((MATCH(Spells!B216,Components!$A$1:$A$173,0)),2,1,TRUE,"components"))&gt;0,1,0)</f>
        <v>0</v>
      </c>
      <c r="J217" s="18">
        <f ca="1">INDIRECT(ADDRESS((MATCH(Spells!B216,Components!$A$1:$A$173,0)),2,1,TRUE,"components"))</f>
        <v>0</v>
      </c>
      <c r="K217" s="1">
        <f ca="1">IF(INDIRECT(ADDRESS((MATCH(Spells!C216,Components!$A$1:$A$173,0)),2,1,TRUE,"components"))&gt;0,1,0)</f>
        <v>0</v>
      </c>
      <c r="L217" s="18">
        <f ca="1">INDIRECT(ADDRESS((MATCH(Spells!C216,Components!$A$1:$A$173,0)),2,1,TRUE,"components"))</f>
        <v>0</v>
      </c>
      <c r="M217" s="1">
        <f ca="1">IF(INDIRECT(ADDRESS((MATCH(Spells!D216,Components!$A$1:$A$173,0)),2,1,TRUE,"components"))&gt;0,1,0)</f>
        <v>0</v>
      </c>
      <c r="N217" s="18">
        <f ca="1">INDIRECT(ADDRESS((MATCH(Spells!D216,Components!$A$1:$A$173,0)),2,1,TRUE,"components"))</f>
        <v>0</v>
      </c>
      <c r="P217" s="18"/>
      <c r="Q217" s="1">
        <f>SUM(I217+K217+M217+O217)</f>
        <v>0</v>
      </c>
      <c r="R217" s="2"/>
    </row>
    <row r="218" spans="1:18" s="1" customFormat="1" ht="12">
      <c r="A218" s="19" t="str">
        <f>Spells!A217</f>
        <v>Flaming Sword Of Xuzl (Level 59)</v>
      </c>
      <c r="B218" s="20">
        <f>IF(H218=Q218,"YES","")</f>
      </c>
      <c r="C218" s="20">
        <f>IF(B218="YES",MIN(J218,L218,N218,P218),"")</f>
      </c>
      <c r="D218" s="1">
        <f>IF(ISTEXT(Spells!B217),1,0)</f>
        <v>1</v>
      </c>
      <c r="E218" s="1">
        <f>IF(ISTEXT(Spells!C217),1,0)</f>
        <v>1</v>
      </c>
      <c r="F218" s="1">
        <f>IF(ISTEXT(Spells!D217),1,0)</f>
        <v>1</v>
      </c>
      <c r="G218" s="1">
        <f>IF(ISTEXT(Spells!E217),1,0)</f>
        <v>0</v>
      </c>
      <c r="H218" s="1">
        <f>SUM(D218:G218)</f>
        <v>3</v>
      </c>
      <c r="I218" s="1">
        <f ca="1">IF(INDIRECT(ADDRESS((MATCH(Spells!B217,Components!$A$1:$A$173,0)),2,1,TRUE,"components"))&gt;0,1,0)</f>
        <v>0</v>
      </c>
      <c r="J218" s="18">
        <f ca="1">INDIRECT(ADDRESS((MATCH(Spells!B217,Components!$A$1:$A$173,0)),2,1,TRUE,"components"))</f>
      </c>
      <c r="K218" s="1">
        <f ca="1">IF(INDIRECT(ADDRESS((MATCH(Spells!C217,Components!$A$1:$A$173,0)),2,1,TRUE,"components"))&gt;0,1,0)</f>
        <v>0</v>
      </c>
      <c r="L218" s="18">
        <f ca="1">INDIRECT(ADDRESS((MATCH(Spells!C217,Components!$A$1:$A$173,0)),2,1,TRUE,"components"))</f>
      </c>
      <c r="M218" s="1">
        <f ca="1">IF(INDIRECT(ADDRESS((MATCH(Spells!D217,Components!$A$1:$A$173,0)),2,1,TRUE,"components"))&gt;0,1,0)</f>
        <v>0</v>
      </c>
      <c r="N218" s="18">
        <f ca="1">INDIRECT(ADDRESS((MATCH(Spells!D217,Components!$A$1:$A$173,0)),2,1,TRUE,"components"))</f>
        <v>0</v>
      </c>
      <c r="P218" s="18"/>
      <c r="Q218" s="1">
        <f>SUM(I218+K218+M218+O218)</f>
        <v>0</v>
      </c>
      <c r="R218" s="2"/>
    </row>
    <row r="219" spans="1:18" s="1" customFormat="1" ht="12">
      <c r="A219" s="19" t="str">
        <f>Spells!A218</f>
        <v>Invert Gravity (Level 59)</v>
      </c>
      <c r="B219" s="20">
        <f>IF(H219=Q219,"YES","")</f>
      </c>
      <c r="C219" s="20">
        <f>IF(B219="YES",MIN(J219,L219,N219,P219),"")</f>
      </c>
      <c r="D219" s="1">
        <f>IF(ISTEXT(Spells!B218),1,0)</f>
        <v>1</v>
      </c>
      <c r="E219" s="1">
        <f>IF(ISTEXT(Spells!C218),1,0)</f>
        <v>1</v>
      </c>
      <c r="F219" s="1">
        <f>IF(ISTEXT(Spells!D218),1,0)</f>
        <v>1</v>
      </c>
      <c r="G219" s="1">
        <f>IF(ISTEXT(Spells!E218),1,0)</f>
        <v>0</v>
      </c>
      <c r="H219" s="1">
        <f>SUM(D219:G219)</f>
        <v>3</v>
      </c>
      <c r="I219" s="1">
        <f ca="1">IF(INDIRECT(ADDRESS((MATCH(Spells!B218,Components!$A$1:$A$173,0)),2,1,TRUE,"components"))&gt;0,1,0)</f>
        <v>0</v>
      </c>
      <c r="J219" s="18">
        <f ca="1">INDIRECT(ADDRESS((MATCH(Spells!B218,Components!$A$1:$A$173,0)),2,1,TRUE,"components"))</f>
        <v>0</v>
      </c>
      <c r="K219" s="1">
        <f ca="1">IF(INDIRECT(ADDRESS((MATCH(Spells!C218,Components!$A$1:$A$173,0)),2,1,TRUE,"components"))&gt;0,1,0)</f>
        <v>0</v>
      </c>
      <c r="L219" s="18">
        <f ca="1">INDIRECT(ADDRESS((MATCH(Spells!C218,Components!$A$1:$A$173,0)),2,1,TRUE,"components"))</f>
        <v>0</v>
      </c>
      <c r="M219" s="1">
        <f ca="1">IF(INDIRECT(ADDRESS((MATCH(Spells!D218,Components!$A$1:$A$173,0)),2,1,TRUE,"components"))&gt;0,1,0)</f>
        <v>0</v>
      </c>
      <c r="N219" s="18">
        <f ca="1">INDIRECT(ADDRESS((MATCH(Spells!D218,Components!$A$1:$A$173,0)),2,1,TRUE,"components"))</f>
        <v>0</v>
      </c>
      <c r="P219" s="18"/>
      <c r="Q219" s="1">
        <f>SUM(I219+K219+M219+O219)</f>
        <v>0</v>
      </c>
      <c r="R219" s="2"/>
    </row>
    <row r="220" spans="1:18" s="1" customFormat="1" ht="12">
      <c r="A220" s="19" t="str">
        <f>Spells!A219</f>
        <v>Vengeance Of Al'kabor (Level 59)</v>
      </c>
      <c r="B220" s="20">
        <f>IF(H220=Q220,"YES","")</f>
      </c>
      <c r="C220" s="20">
        <f>IF(B220="YES",MIN(J220,L220,N220,P220),"")</f>
      </c>
      <c r="D220" s="1">
        <f>IF(ISTEXT(Spells!B219),1,0)</f>
        <v>1</v>
      </c>
      <c r="E220" s="1">
        <f>IF(ISTEXT(Spells!C219),1,0)</f>
        <v>1</v>
      </c>
      <c r="F220" s="1">
        <f>IF(ISTEXT(Spells!D219),1,0)</f>
        <v>1</v>
      </c>
      <c r="G220" s="1">
        <f>IF(ISTEXT(Spells!E219),1,0)</f>
        <v>0</v>
      </c>
      <c r="H220" s="1">
        <f>SUM(D220:G220)</f>
        <v>3</v>
      </c>
      <c r="I220" s="1">
        <f ca="1">IF(INDIRECT(ADDRESS((MATCH(Spells!B219,Components!$A$1:$A$173,0)),2,1,TRUE,"components"))&gt;0,1,0)</f>
        <v>0</v>
      </c>
      <c r="J220" s="18">
        <f ca="1">INDIRECT(ADDRESS((MATCH(Spells!B219,Components!$A$1:$A$173,0)),2,1,TRUE,"components"))</f>
        <v>0</v>
      </c>
      <c r="K220" s="1">
        <f ca="1">IF(INDIRECT(ADDRESS((MATCH(Spells!C219,Components!$A$1:$A$173,0)),2,1,TRUE,"components"))&gt;0,1,0)</f>
        <v>0</v>
      </c>
      <c r="L220" s="18">
        <f ca="1">INDIRECT(ADDRESS((MATCH(Spells!C219,Components!$A$1:$A$173,0)),2,1,TRUE,"components"))</f>
        <v>0</v>
      </c>
      <c r="M220" s="1">
        <f ca="1">IF(INDIRECT(ADDRESS((MATCH(Spells!D219,Components!$A$1:$A$173,0)),2,1,TRUE,"components"))&gt;0,1,0)</f>
        <v>0</v>
      </c>
      <c r="N220" s="18">
        <f ca="1">INDIRECT(ADDRESS((MATCH(Spells!D219,Components!$A$1:$A$173,0)),2,1,TRUE,"components"))</f>
        <v>0</v>
      </c>
      <c r="P220" s="18"/>
      <c r="Q220" s="1">
        <f>SUM(I220+K220+M220+O220)</f>
        <v>0</v>
      </c>
      <c r="R220" s="2"/>
    </row>
    <row r="221" spans="1:18" s="1" customFormat="1" ht="12">
      <c r="A221" s="19" t="str">
        <f>Spells!A220</f>
        <v>Elnerick's Electrical Rendering (Level 60)</v>
      </c>
      <c r="B221" s="20">
        <f>IF(H221=Q221,"YES","")</f>
      </c>
      <c r="C221" s="20">
        <f>IF(B221="YES",MIN(J221,L221,N221,P221),"")</f>
      </c>
      <c r="D221" s="1">
        <f>IF(ISTEXT(Spells!B220),1,0)</f>
        <v>1</v>
      </c>
      <c r="E221" s="1">
        <f>IF(ISTEXT(Spells!C220),1,0)</f>
        <v>1</v>
      </c>
      <c r="F221" s="1">
        <f>IF(ISTEXT(Spells!D220),1,0)</f>
        <v>1</v>
      </c>
      <c r="G221" s="1">
        <f>IF(ISTEXT(Spells!E220),1,0)</f>
        <v>1</v>
      </c>
      <c r="H221" s="1">
        <f>SUM(D221:G221)</f>
        <v>4</v>
      </c>
      <c r="I221" s="1">
        <f ca="1">IF(INDIRECT(ADDRESS((MATCH(Spells!B220,Components!$A$1:$A$173,0)),2,1,TRUE,"components"))&gt;0,1,0)</f>
        <v>0</v>
      </c>
      <c r="J221" s="18">
        <f ca="1">INDIRECT(ADDRESS((MATCH(Spells!B220,Components!$A$1:$A$173,0)),2,1,TRUE,"components"))</f>
        <v>0</v>
      </c>
      <c r="K221" s="1">
        <f ca="1">IF(INDIRECT(ADDRESS((MATCH(Spells!C220,Components!$A$1:$A$173,0)),2,1,TRUE,"components"))&gt;0,1,0)</f>
        <v>0</v>
      </c>
      <c r="L221" s="18">
        <f ca="1">INDIRECT(ADDRESS((MATCH(Spells!C220,Components!$A$1:$A$173,0)),2,1,TRUE,"components"))</f>
        <v>0</v>
      </c>
      <c r="M221" s="1">
        <f ca="1">IF(INDIRECT(ADDRESS((MATCH(Spells!D220,Components!$A$1:$A$173,0)),2,1,TRUE,"components"))&gt;0,1,0)</f>
        <v>0</v>
      </c>
      <c r="N221" s="18">
        <f ca="1">INDIRECT(ADDRESS((MATCH(Spells!D220,Components!$A$1:$A$173,0)),2,1,TRUE,"components"))</f>
        <v>0</v>
      </c>
      <c r="O221" s="1">
        <f ca="1">IF(INDIRECT(ADDRESS((MATCH(Spells!E220,Components!$A$1:$A$173,0)),2,1,TRUE,"components"))&gt;0,1,0)</f>
        <v>0</v>
      </c>
      <c r="P221" s="18">
        <f ca="1">INDIRECT(ADDRESS((MATCH(Spells!E220,Components!$A$1:$A$173,0)),2,1,TRUE,"components"))</f>
      </c>
      <c r="Q221" s="1">
        <f>SUM(I221+K221+M221+O221)</f>
        <v>0</v>
      </c>
      <c r="R221" s="2"/>
    </row>
    <row r="222" spans="1:18" s="1" customFormat="1" ht="12">
      <c r="A222" s="19" t="str">
        <f>Spells!A221</f>
        <v>Garrison's Superior Sundering (Level 60)</v>
      </c>
      <c r="B222" s="20">
        <f>IF(H222=Q222,"YES","")</f>
      </c>
      <c r="C222" s="20">
        <f>IF(B222="YES",MIN(J222,L222,N222,P222),"")</f>
      </c>
      <c r="D222" s="1">
        <f>IF(ISTEXT(Spells!B221),1,0)</f>
        <v>1</v>
      </c>
      <c r="E222" s="1">
        <f>IF(ISTEXT(Spells!C221),1,0)</f>
        <v>1</v>
      </c>
      <c r="F222" s="1">
        <f>IF(ISTEXT(Spells!D221),1,0)</f>
        <v>1</v>
      </c>
      <c r="G222" s="1">
        <f>IF(ISTEXT(Spells!E221),1,0)</f>
        <v>1</v>
      </c>
      <c r="H222" s="1">
        <f>SUM(D222:G222)</f>
        <v>4</v>
      </c>
      <c r="I222" s="1">
        <f ca="1">IF(INDIRECT(ADDRESS((MATCH(Spells!B221,Components!$A$1:$A$173,0)),2,1,TRUE,"components"))&gt;0,1,0)</f>
        <v>0</v>
      </c>
      <c r="J222" s="18">
        <f ca="1">INDIRECT(ADDRESS((MATCH(Spells!B221,Components!$A$1:$A$173,0)),2,1,TRUE,"components"))</f>
        <v>0</v>
      </c>
      <c r="K222" s="1">
        <f ca="1">IF(INDIRECT(ADDRESS((MATCH(Spells!C221,Components!$A$1:$A$173,0)),2,1,TRUE,"components"))&gt;0,1,0)</f>
        <v>0</v>
      </c>
      <c r="L222" s="18">
        <f ca="1">INDIRECT(ADDRESS((MATCH(Spells!C221,Components!$A$1:$A$173,0)),2,1,TRUE,"components"))</f>
        <v>0</v>
      </c>
      <c r="M222" s="1">
        <f ca="1">IF(INDIRECT(ADDRESS((MATCH(Spells!D221,Components!$A$1:$A$173,0)),2,1,TRUE,"components"))&gt;0,1,0)</f>
        <v>0</v>
      </c>
      <c r="N222" s="18">
        <f ca="1">INDIRECT(ADDRESS((MATCH(Spells!D221,Components!$A$1:$A$173,0)),2,1,TRUE,"components"))</f>
        <v>0</v>
      </c>
      <c r="O222" s="1">
        <f ca="1">IF(INDIRECT(ADDRESS((MATCH(Spells!E221,Components!$A$1:$A$173,0)),2,1,TRUE,"components"))&gt;0,1,0)</f>
        <v>0</v>
      </c>
      <c r="P222" s="18">
        <f ca="1">INDIRECT(ADDRESS((MATCH(Spells!E221,Components!$A$1:$A$173,0)),2,1,TRUE,"components"))</f>
      </c>
      <c r="Q222" s="1">
        <f>SUM(I222+K222+M222+O222)</f>
        <v>0</v>
      </c>
      <c r="R222" s="2"/>
    </row>
    <row r="223" spans="1:18" s="1" customFormat="1" ht="12">
      <c r="A223" s="19" t="str">
        <f>Spells!A222</f>
        <v>Greater Familiar (Level 60)</v>
      </c>
      <c r="B223" s="20">
        <f>IF(H223=Q223,"YES","")</f>
      </c>
      <c r="C223" s="20">
        <f>IF(B223="YES",MIN(J223,L223,N223,P223),"")</f>
      </c>
      <c r="D223" s="1">
        <f>IF(ISTEXT(Spells!B222),1,0)</f>
        <v>1</v>
      </c>
      <c r="E223" s="1">
        <f>IF(ISTEXT(Spells!C222),1,0)</f>
        <v>1</v>
      </c>
      <c r="F223" s="1">
        <f>IF(ISTEXT(Spells!D222),1,0)</f>
        <v>1</v>
      </c>
      <c r="G223" s="1">
        <f>IF(ISTEXT(Spells!E222),1,0)</f>
        <v>0</v>
      </c>
      <c r="H223" s="1">
        <f>SUM(D223:G223)</f>
        <v>3</v>
      </c>
      <c r="I223" s="1">
        <f ca="1">IF(INDIRECT(ADDRESS((MATCH(Spells!B222,Components!$A$1:$A$173,0)),2,1,TRUE,"components"))&gt;0,1,0)</f>
        <v>0</v>
      </c>
      <c r="J223" s="18">
        <f ca="1">INDIRECT(ADDRESS((MATCH(Spells!B222,Components!$A$1:$A$173,0)),2,1,TRUE,"components"))</f>
        <v>0</v>
      </c>
      <c r="K223" s="1">
        <f ca="1">IF(INDIRECT(ADDRESS((MATCH(Spells!C222,Components!$A$1:$A$173,0)),2,1,TRUE,"components"))&gt;0,1,0)</f>
        <v>0</v>
      </c>
      <c r="L223" s="18">
        <f ca="1">INDIRECT(ADDRESS((MATCH(Spells!C222,Components!$A$1:$A$173,0)),2,1,TRUE,"components"))</f>
        <v>0</v>
      </c>
      <c r="M223" s="1">
        <f ca="1">IF(INDIRECT(ADDRESS((MATCH(Spells!D222,Components!$A$1:$A$173,0)),2,1,TRUE,"components"))&gt;0,1,0)</f>
        <v>0</v>
      </c>
      <c r="N223" s="18">
        <f ca="1">INDIRECT(ADDRESS((MATCH(Spells!D222,Components!$A$1:$A$173,0)),2,1,TRUE,"components"))</f>
        <v>0</v>
      </c>
      <c r="P223" s="18"/>
      <c r="Q223" s="1">
        <f>SUM(I223+K223+M223+O223)</f>
        <v>0</v>
      </c>
      <c r="R223" s="2"/>
    </row>
    <row r="224" spans="1:18" s="1" customFormat="1" ht="12">
      <c r="A224" s="19" t="str">
        <f>Spells!A223</f>
        <v>Familiar Enhancement (Level 60)</v>
      </c>
      <c r="B224" s="20">
        <f>IF(H224=Q224,"YES","")</f>
      </c>
      <c r="C224" s="20">
        <f>IF(B224="YES",MIN(J224,L224,N224,P224),"")</f>
      </c>
      <c r="D224" s="1">
        <f>IF(ISTEXT(Spells!B223),1,0)</f>
        <v>1</v>
      </c>
      <c r="E224" s="1">
        <f>IF(ISTEXT(Spells!C223),1,0)</f>
        <v>1</v>
      </c>
      <c r="F224" s="1">
        <f>IF(ISTEXT(Spells!D223),1,0)</f>
        <v>1</v>
      </c>
      <c r="G224" s="1">
        <f>IF(ISTEXT(Spells!E223),1,0)</f>
        <v>0</v>
      </c>
      <c r="H224" s="1">
        <f>SUM(D224:G224)</f>
        <v>3</v>
      </c>
      <c r="I224" s="1">
        <f ca="1">IF(INDIRECT(ADDRESS((MATCH(Spells!B223,Components!$A$1:$A$173,0)),2,1,TRUE,"components"))&gt;0,1,0)</f>
        <v>0</v>
      </c>
      <c r="J224" s="18">
        <f ca="1">INDIRECT(ADDRESS((MATCH(Spells!B223,Components!$A$1:$A$173,0)),2,1,TRUE,"components"))</f>
        <v>0</v>
      </c>
      <c r="K224" s="1">
        <f ca="1">IF(INDIRECT(ADDRESS((MATCH(Spells!C223,Components!$A$1:$A$173,0)),2,1,TRUE,"components"))&gt;0,1,0)</f>
        <v>0</v>
      </c>
      <c r="L224" s="18">
        <f ca="1">INDIRECT(ADDRESS((MATCH(Spells!C223,Components!$A$1:$A$173,0)),2,1,TRUE,"components"))</f>
      </c>
      <c r="M224" s="1">
        <f ca="1">IF(INDIRECT(ADDRESS((MATCH(Spells!D223,Components!$A$1:$A$173,0)),2,1,TRUE,"components"))&gt;0,1,0)</f>
        <v>0</v>
      </c>
      <c r="N224" s="18">
        <f ca="1">INDIRECT(ADDRESS((MATCH(Spells!D223,Components!$A$1:$A$173,0)),2,1,TRUE,"components"))</f>
        <v>0</v>
      </c>
      <c r="P224" s="18"/>
      <c r="Q224" s="1">
        <f>SUM(I224+K224+M224+O224)</f>
        <v>0</v>
      </c>
      <c r="R224" s="2"/>
    </row>
    <row r="225" spans="1:18" s="1" customFormat="1" ht="12">
      <c r="A225" s="19" t="str">
        <f>Spells!A224</f>
        <v>Sunstrike (Level 60)</v>
      </c>
      <c r="B225" s="20">
        <f>IF(H225=Q225,"YES","")</f>
      </c>
      <c r="C225" s="20">
        <f>IF(B225="YES",MIN(J225,L225,N225,P225),"")</f>
      </c>
      <c r="D225" s="1">
        <f>IF(ISTEXT(Spells!B224),1,0)</f>
        <v>1</v>
      </c>
      <c r="E225" s="1">
        <f>IF(ISTEXT(Spells!C224),1,0)</f>
        <v>1</v>
      </c>
      <c r="F225" s="1">
        <f>IF(ISTEXT(Spells!D224),1,0)</f>
        <v>1</v>
      </c>
      <c r="G225" s="1">
        <f>IF(ISTEXT(Spells!E224),1,0)</f>
        <v>0</v>
      </c>
      <c r="H225" s="1">
        <f>SUM(D225:G225)</f>
        <v>3</v>
      </c>
      <c r="I225" s="1">
        <f ca="1">IF(INDIRECT(ADDRESS((MATCH(Spells!B224,Components!$A$1:$A$173,0)),2,1,TRUE,"components"))&gt;0,1,0)</f>
        <v>0</v>
      </c>
      <c r="J225" s="18">
        <f ca="1">INDIRECT(ADDRESS((MATCH(Spells!B224,Components!$A$1:$A$173,0)),2,1,TRUE,"components"))</f>
        <v>0</v>
      </c>
      <c r="K225" s="1">
        <f ca="1">IF(INDIRECT(ADDRESS((MATCH(Spells!C224,Components!$A$1:$A$173,0)),2,1,TRUE,"components"))&gt;0,1,0)</f>
        <v>0</v>
      </c>
      <c r="L225" s="18">
        <f ca="1">INDIRECT(ADDRESS((MATCH(Spells!C224,Components!$A$1:$A$173,0)),2,1,TRUE,"components"))</f>
        <v>0</v>
      </c>
      <c r="M225" s="1">
        <f ca="1">IF(INDIRECT(ADDRESS((MATCH(Spells!D224,Components!$A$1:$A$173,0)),2,1,TRUE,"components"))&gt;0,1,0)</f>
        <v>0</v>
      </c>
      <c r="N225" s="18">
        <f ca="1">INDIRECT(ADDRESS((MATCH(Spells!D224,Components!$A$1:$A$173,0)),2,1,TRUE,"components"))</f>
        <v>0</v>
      </c>
      <c r="P225" s="18"/>
      <c r="Q225" s="1">
        <f>SUM(I225+K225+M225+O225)</f>
        <v>0</v>
      </c>
      <c r="R225" s="2"/>
    </row>
    <row r="226" spans="1:18" s="1" customFormat="1" ht="12">
      <c r="A226" s="19" t="str">
        <f>Spells!A225</f>
        <v>Winds Of Gelid (Level 60)</v>
      </c>
      <c r="B226" s="20">
        <f>IF(H226=Q226,"YES","")</f>
      </c>
      <c r="C226" s="20">
        <f>IF(B226="YES",MIN(J226,L226,N226,P226),"")</f>
      </c>
      <c r="D226" s="1">
        <f>IF(ISTEXT(Spells!B225),1,0)</f>
        <v>1</v>
      </c>
      <c r="E226" s="1">
        <f>IF(ISTEXT(Spells!C225),1,0)</f>
        <v>1</v>
      </c>
      <c r="F226" s="1">
        <f>IF(ISTEXT(Spells!D225),1,0)</f>
        <v>1</v>
      </c>
      <c r="G226" s="1">
        <f>IF(ISTEXT(Spells!E225),1,0)</f>
        <v>0</v>
      </c>
      <c r="H226" s="1">
        <f>SUM(D226:G226)</f>
        <v>3</v>
      </c>
      <c r="I226" s="1">
        <f ca="1">IF(INDIRECT(ADDRESS((MATCH(Spells!B225,Components!$A$1:$A$173,0)),2,1,TRUE,"components"))&gt;0,1,0)</f>
        <v>0</v>
      </c>
      <c r="J226" s="18">
        <f ca="1">INDIRECT(ADDRESS((MATCH(Spells!B225,Components!$A$1:$A$173,0)),2,1,TRUE,"components"))</f>
        <v>0</v>
      </c>
      <c r="K226" s="1">
        <f ca="1">IF(INDIRECT(ADDRESS((MATCH(Spells!C225,Components!$A$1:$A$173,0)),2,1,TRUE,"components"))&gt;0,1,0)</f>
        <v>0</v>
      </c>
      <c r="L226" s="18">
        <f ca="1">INDIRECT(ADDRESS((MATCH(Spells!C225,Components!$A$1:$A$173,0)),2,1,TRUE,"components"))</f>
        <v>0</v>
      </c>
      <c r="M226" s="1">
        <f ca="1">IF(INDIRECT(ADDRESS((MATCH(Spells!D225,Components!$A$1:$A$173,0)),2,1,TRUE,"components"))&gt;0,1,0)</f>
        <v>0</v>
      </c>
      <c r="N226" s="18">
        <f ca="1">INDIRECT(ADDRESS((MATCH(Spells!D225,Components!$A$1:$A$173,0)),2,1,TRUE,"components"))</f>
        <v>0</v>
      </c>
      <c r="P226" s="18"/>
      <c r="Q226" s="1">
        <f>SUM(I226+K226+M226+O226)</f>
        <v>0</v>
      </c>
      <c r="R226" s="2"/>
    </row>
    <row r="227" spans="1:18" s="1" customFormat="1" ht="12">
      <c r="A227" s="19" t="str">
        <f>Spells!A226</f>
        <v>Ice Spear Of Solist (Level 60)</v>
      </c>
      <c r="B227" s="20">
        <f>IF(H227=Q227,"YES","")</f>
      </c>
      <c r="C227" s="20">
        <f>IF(B227="YES",MIN(J227,L227,N227,P227),"")</f>
      </c>
      <c r="D227" s="1">
        <f>IF(ISTEXT(Spells!B226),1,0)</f>
        <v>1</v>
      </c>
      <c r="E227" s="1">
        <f>IF(ISTEXT(Spells!C226),1,0)</f>
        <v>1</v>
      </c>
      <c r="F227" s="1">
        <f>IF(ISTEXT(Spells!D226),1,0)</f>
        <v>1</v>
      </c>
      <c r="G227" s="1">
        <f>IF(ISTEXT(Spells!E226),1,0)</f>
        <v>0</v>
      </c>
      <c r="H227" s="1">
        <f>SUM(D227:G227)</f>
        <v>3</v>
      </c>
      <c r="I227" s="1">
        <f ca="1">IF(INDIRECT(ADDRESS((MATCH(Spells!B226,Components!$A$1:$A$173,0)),2,1,TRUE,"components"))&gt;0,1,0)</f>
        <v>0</v>
      </c>
      <c r="J227" s="18">
        <f ca="1">INDIRECT(ADDRESS((MATCH(Spells!B226,Components!$A$1:$A$173,0)),2,1,TRUE,"components"))</f>
        <v>0</v>
      </c>
      <c r="K227" s="1">
        <f ca="1">IF(INDIRECT(ADDRESS((MATCH(Spells!C226,Components!$A$1:$A$173,0)),2,1,TRUE,"components"))&gt;0,1,0)</f>
        <v>0</v>
      </c>
      <c r="L227" s="18">
        <f ca="1">INDIRECT(ADDRESS((MATCH(Spells!C226,Components!$A$1:$A$173,0)),2,1,TRUE,"components"))</f>
        <v>0</v>
      </c>
      <c r="M227" s="1">
        <f ca="1">IF(INDIRECT(ADDRESS((MATCH(Spells!D226,Components!$A$1:$A$173,0)),2,1,TRUE,"components"))&gt;0,1,0)</f>
        <v>0</v>
      </c>
      <c r="N227" s="18">
        <f ca="1">INDIRECT(ADDRESS((MATCH(Spells!D226,Components!$A$1:$A$173,0)),2,1,TRUE,"components"))</f>
        <v>0</v>
      </c>
      <c r="P227" s="18"/>
      <c r="Q227" s="1">
        <f>SUM(I227+K227+M227+O227)</f>
        <v>0</v>
      </c>
      <c r="R227" s="2"/>
    </row>
    <row r="228" spans="1:18" s="1" customFormat="1" ht="12">
      <c r="A228" s="19" t="str">
        <f>Spells!A227</f>
        <v>Disintegrate (Level 60)</v>
      </c>
      <c r="B228" s="20">
        <f>IF(H228=Q228,"YES","")</f>
      </c>
      <c r="C228" s="20">
        <f>IF(B228="YES",MIN(J228,L228,N228,P228),"")</f>
      </c>
      <c r="D228" s="1">
        <f>IF(ISTEXT(Spells!B227),1,0)</f>
        <v>1</v>
      </c>
      <c r="E228" s="1">
        <f>IF(ISTEXT(Spells!C227),1,0)</f>
        <v>1</v>
      </c>
      <c r="F228" s="1">
        <f>IF(ISTEXT(Spells!D227),1,0)</f>
        <v>1</v>
      </c>
      <c r="G228" s="1">
        <f>IF(ISTEXT(Spells!E227),1,0)</f>
        <v>0</v>
      </c>
      <c r="H228" s="1">
        <f>SUM(D228:G228)</f>
        <v>3</v>
      </c>
      <c r="I228" s="1">
        <f ca="1">IF(INDIRECT(ADDRESS((MATCH(Spells!B227,Components!$A$1:$A$173,0)),2,1,TRUE,"components"))&gt;0,1,0)</f>
        <v>0</v>
      </c>
      <c r="J228" s="18">
        <f ca="1">INDIRECT(ADDRESS((MATCH(Spells!B227,Components!$A$1:$A$173,0)),2,1,TRUE,"components"))</f>
        <v>0</v>
      </c>
      <c r="K228" s="1">
        <f ca="1">IF(INDIRECT(ADDRESS((MATCH(Spells!C227,Components!$A$1:$A$173,0)),2,1,TRUE,"components"))&gt;0,1,0)</f>
        <v>0</v>
      </c>
      <c r="L228" s="18">
        <f ca="1">INDIRECT(ADDRESS((MATCH(Spells!C227,Components!$A$1:$A$173,0)),2,1,TRUE,"components"))</f>
        <v>0</v>
      </c>
      <c r="M228" s="1">
        <f ca="1">IF(INDIRECT(ADDRESS((MATCH(Spells!D227,Components!$A$1:$A$173,0)),2,1,TRUE,"components"))&gt;0,1,0)</f>
        <v>0</v>
      </c>
      <c r="N228" s="18">
        <f ca="1">INDIRECT(ADDRESS((MATCH(Spells!D227,Components!$A$1:$A$173,0)),2,1,TRUE,"components"))</f>
        <v>0</v>
      </c>
      <c r="P228" s="18"/>
      <c r="Q228" s="1">
        <f>SUM(I228+K228+M228+O228)</f>
        <v>0</v>
      </c>
      <c r="R228" s="2"/>
    </row>
    <row r="229" spans="1:18" s="1" customFormat="1" ht="12">
      <c r="A229" s="19" t="str">
        <f>Spells!A228</f>
        <v>Lure Of Ice (Level 60)</v>
      </c>
      <c r="B229" s="20">
        <f>IF(H229=Q229,"YES","")</f>
      </c>
      <c r="C229" s="20">
        <f>IF(B229="YES",MIN(J229,L229,N229,P229),"")</f>
      </c>
      <c r="D229" s="1">
        <f>IF(ISTEXT(Spells!B228),1,0)</f>
        <v>1</v>
      </c>
      <c r="E229" s="1">
        <f>IF(ISTEXT(Spells!C228),1,0)</f>
        <v>1</v>
      </c>
      <c r="F229" s="1">
        <f>IF(ISTEXT(Spells!D228),1,0)</f>
        <v>1</v>
      </c>
      <c r="G229" s="1">
        <f>IF(ISTEXT(Spells!E228),1,0)</f>
        <v>0</v>
      </c>
      <c r="H229" s="1">
        <f>SUM(D229:G229)</f>
        <v>3</v>
      </c>
      <c r="I229" s="1">
        <f ca="1">IF(INDIRECT(ADDRESS((MATCH(Spells!B228,Components!$A$1:$A$173,0)),2,1,TRUE,"components"))&gt;0,1,0)</f>
        <v>0</v>
      </c>
      <c r="J229" s="18">
        <f ca="1">INDIRECT(ADDRESS((MATCH(Spells!B228,Components!$A$1:$A$173,0)),2,1,TRUE,"components"))</f>
        <v>0</v>
      </c>
      <c r="K229" s="1">
        <f ca="1">IF(INDIRECT(ADDRESS((MATCH(Spells!C228,Components!$A$1:$A$173,0)),2,1,TRUE,"components"))&gt;0,1,0)</f>
        <v>0</v>
      </c>
      <c r="L229" s="18">
        <f ca="1">INDIRECT(ADDRESS((MATCH(Spells!C228,Components!$A$1:$A$173,0)),2,1,TRUE,"components"))</f>
        <v>0</v>
      </c>
      <c r="M229" s="1">
        <f ca="1">IF(INDIRECT(ADDRESS((MATCH(Spells!D228,Components!$A$1:$A$173,0)),2,1,TRUE,"components"))&gt;0,1,0)</f>
        <v>0</v>
      </c>
      <c r="N229" s="18">
        <f ca="1">INDIRECT(ADDRESS((MATCH(Spells!D228,Components!$A$1:$A$173,0)),2,1,TRUE,"components"))</f>
        <v>0</v>
      </c>
      <c r="P229" s="18"/>
      <c r="Q229" s="1">
        <f>SUM(I229+K229+M229+O229)</f>
        <v>0</v>
      </c>
      <c r="R229" s="2"/>
    </row>
  </sheetData>
  <mergeCells count="7">
    <mergeCell ref="A2:C2"/>
    <mergeCell ref="A37:C37"/>
    <mergeCell ref="A72:C72"/>
    <mergeCell ref="A107:C107"/>
    <mergeCell ref="A137:C137"/>
    <mergeCell ref="A165:C165"/>
    <mergeCell ref="A196:C196"/>
  </mergeCells>
  <printOptions/>
  <pageMargins left="0.7875" right="0.7875" top="0.7875" bottom="0.7875" header="0.5" footer="0.5"/>
  <pageSetup fitToHeight="0" horizontalDpi="300" verticalDpi="300" orientation="portrait"/>
</worksheet>
</file>

<file path=xl/worksheets/sheet3.xml><?xml version="1.0" encoding="utf-8"?>
<worksheet xmlns="http://schemas.openxmlformats.org/spreadsheetml/2006/main" xmlns:r="http://schemas.openxmlformats.org/officeDocument/2006/relationships">
  <dimension ref="A1:I228"/>
  <sheetViews>
    <sheetView workbookViewId="0" topLeftCell="A133">
      <selection activeCell="B215" sqref="B215"/>
    </sheetView>
  </sheetViews>
  <sheetFormatPr defaultColWidth="9.140625" defaultRowHeight="12.75"/>
  <cols>
    <col min="1" max="1" width="35.00390625" style="1" customWidth="1"/>
    <col min="2" max="5" width="23.57421875" style="1" customWidth="1"/>
    <col min="6" max="9" width="0" style="1" hidden="1" customWidth="1"/>
    <col min="10" max="256" width="8.7109375" style="1" customWidth="1"/>
  </cols>
  <sheetData>
    <row r="1" spans="1:5" s="1" customFormat="1" ht="12">
      <c r="A1" s="29" t="s">
        <v>357</v>
      </c>
      <c r="B1" s="29"/>
      <c r="C1" s="29"/>
      <c r="D1" s="29"/>
      <c r="E1" s="29"/>
    </row>
    <row r="2" spans="1:8" s="1" customFormat="1" ht="12">
      <c r="A2" s="30" t="s">
        <v>358</v>
      </c>
      <c r="B2" s="30" t="s">
        <v>359</v>
      </c>
      <c r="C2" s="30" t="s">
        <v>360</v>
      </c>
      <c r="D2" s="30"/>
      <c r="E2" s="30"/>
      <c r="F2" s="31">
        <f ca="1">INDIRECT(ADDRESS((MATCH(Spells!B2,Components!$A$1:$A$173,0)),2,1,TRUE,"components"))</f>
        <v>0</v>
      </c>
      <c r="G2" s="31">
        <f ca="1">INDIRECT(ADDRESS((MATCH(Spells!C2,Components!$A$1:$A$173,0)),2,1,TRUE,"components"))</f>
        <v>0</v>
      </c>
      <c r="H2" s="31"/>
    </row>
    <row r="3" spans="1:7" s="1" customFormat="1" ht="12">
      <c r="A3" s="30" t="s">
        <v>361</v>
      </c>
      <c r="B3" s="30" t="s">
        <v>362</v>
      </c>
      <c r="C3" s="30" t="s">
        <v>363</v>
      </c>
      <c r="D3" s="30"/>
      <c r="E3" s="30"/>
      <c r="F3" s="31">
        <f ca="1">INDIRECT(ADDRESS((MATCH(Spells!B3,Components!$A$1:$A$173,0)),2,1,TRUE,"components"))</f>
        <v>0</v>
      </c>
      <c r="G3" s="31">
        <f ca="1">INDIRECT(ADDRESS((MATCH(Spells!C3,Components!$A$1:$A$173,0)),2,1,TRUE,"components"))</f>
        <v>0</v>
      </c>
    </row>
    <row r="4" spans="1:7" s="1" customFormat="1" ht="12">
      <c r="A4" s="30" t="s">
        <v>364</v>
      </c>
      <c r="B4" s="30" t="s">
        <v>365</v>
      </c>
      <c r="C4" s="30" t="s">
        <v>366</v>
      </c>
      <c r="D4" s="30"/>
      <c r="E4" s="30"/>
      <c r="F4" s="31">
        <f ca="1">INDIRECT(ADDRESS((MATCH(Spells!B4,Components!$A$1:$A$173,0)),2,1,TRUE,"components"))</f>
        <v>0</v>
      </c>
      <c r="G4" s="31">
        <f ca="1">INDIRECT(ADDRESS((MATCH(Spells!C4,Components!$A$1:$A$173,0)),2,1,TRUE,"components"))</f>
      </c>
    </row>
    <row r="5" spans="1:7" s="1" customFormat="1" ht="12">
      <c r="A5" s="30" t="s">
        <v>367</v>
      </c>
      <c r="B5" s="30" t="s">
        <v>368</v>
      </c>
      <c r="C5" s="30" t="s">
        <v>369</v>
      </c>
      <c r="D5" s="30"/>
      <c r="E5" s="30"/>
      <c r="F5" s="31">
        <f ca="1">INDIRECT(ADDRESS((MATCH(Spells!B5,Components!$A$1:$A$173,0)),2,1,TRUE,"components"))</f>
        <v>0</v>
      </c>
      <c r="G5" s="31">
        <f ca="1">INDIRECT(ADDRESS((MATCH(Spells!C5,Components!$A$1:$A$173,0)),2,1,TRUE,"components"))</f>
        <v>0</v>
      </c>
    </row>
    <row r="6" spans="1:7" s="1" customFormat="1" ht="12">
      <c r="A6" s="30" t="s">
        <v>370</v>
      </c>
      <c r="B6" s="30" t="s">
        <v>371</v>
      </c>
      <c r="C6" s="30" t="s">
        <v>372</v>
      </c>
      <c r="D6" s="30"/>
      <c r="E6" s="30"/>
      <c r="F6" s="31">
        <f ca="1">INDIRECT(ADDRESS((MATCH(Spells!B6,Components!$A$1:$A$173,0)),2,1,TRUE,"components"))</f>
        <v>0</v>
      </c>
      <c r="G6" s="31">
        <f ca="1">INDIRECT(ADDRESS((MATCH(Spells!C6,Components!$A$1:$A$173,0)),2,1,TRUE,"components"))</f>
        <v>0</v>
      </c>
    </row>
    <row r="7" spans="1:7" s="1" customFormat="1" ht="12">
      <c r="A7" s="30" t="s">
        <v>373</v>
      </c>
      <c r="B7" s="30" t="s">
        <v>374</v>
      </c>
      <c r="C7" s="30" t="s">
        <v>375</v>
      </c>
      <c r="D7" s="30"/>
      <c r="E7" s="30"/>
      <c r="F7" s="31">
        <f ca="1">INDIRECT(ADDRESS((MATCH(Spells!B7,Components!$A$1:$A$173,0)),2,1,TRUE,"components"))</f>
        <v>0</v>
      </c>
      <c r="G7" s="31">
        <f ca="1">INDIRECT(ADDRESS((MATCH(Spells!C7,Components!$A$1:$A$173,0)),2,1,TRUE,"components"))</f>
        <v>0</v>
      </c>
    </row>
    <row r="8" spans="1:7" s="1" customFormat="1" ht="12">
      <c r="A8" s="30" t="s">
        <v>376</v>
      </c>
      <c r="B8" s="30" t="s">
        <v>377</v>
      </c>
      <c r="C8" s="30" t="s">
        <v>378</v>
      </c>
      <c r="D8" s="30"/>
      <c r="E8" s="30"/>
      <c r="F8" s="31">
        <f ca="1">INDIRECT(ADDRESS((MATCH(Spells!B8,Components!$A$1:$A$173,0)),2,1,TRUE,"components"))</f>
        <v>0</v>
      </c>
      <c r="G8" s="31">
        <f ca="1">INDIRECT(ADDRESS((MATCH(Spells!C8,Components!$A$1:$A$173,0)),2,1,TRUE,"components"))</f>
        <v>0</v>
      </c>
    </row>
    <row r="9" spans="1:7" s="1" customFormat="1" ht="12">
      <c r="A9" s="30" t="s">
        <v>379</v>
      </c>
      <c r="B9" s="30" t="s">
        <v>380</v>
      </c>
      <c r="C9" s="30" t="s">
        <v>381</v>
      </c>
      <c r="D9" s="30"/>
      <c r="E9" s="30"/>
      <c r="F9" s="31">
        <f ca="1">INDIRECT(ADDRESS((MATCH(Spells!B9,Components!$A$1:$A$173,0)),2,1,TRUE,"components"))</f>
      </c>
      <c r="G9" s="31">
        <f ca="1">INDIRECT(ADDRESS((MATCH(Spells!C9,Components!$A$1:$A$173,0)),2,1,TRUE,"components"))</f>
        <v>0</v>
      </c>
    </row>
    <row r="10" spans="1:7" s="1" customFormat="1" ht="12">
      <c r="A10" s="30" t="s">
        <v>382</v>
      </c>
      <c r="B10" s="30" t="s">
        <v>383</v>
      </c>
      <c r="C10" s="30" t="s">
        <v>384</v>
      </c>
      <c r="D10" s="30"/>
      <c r="E10" s="30"/>
      <c r="F10" s="31">
        <f ca="1">INDIRECT(ADDRESS((MATCH(Spells!B10,Components!$A$1:$A$173,0)),2,1,TRUE,"components"))</f>
        <v>0</v>
      </c>
      <c r="G10" s="31">
        <f ca="1">INDIRECT(ADDRESS((MATCH(Spells!C10,Components!$A$1:$A$173,0)),2,1,TRUE,"components"))</f>
      </c>
    </row>
    <row r="11" spans="1:7" s="1" customFormat="1" ht="12">
      <c r="A11" s="30" t="s">
        <v>385</v>
      </c>
      <c r="B11" s="30" t="s">
        <v>386</v>
      </c>
      <c r="C11" s="30" t="s">
        <v>387</v>
      </c>
      <c r="D11" s="30"/>
      <c r="E11" s="30"/>
      <c r="F11" s="31">
        <f ca="1">INDIRECT(ADDRESS((MATCH(Spells!B11,Components!$A$1:$A$173,0)),2,1,TRUE,"components"))</f>
        <v>0</v>
      </c>
      <c r="G11" s="31">
        <f ca="1">INDIRECT(ADDRESS((MATCH(Spells!C11,Components!$A$1:$A$173,0)),2,1,TRUE,"components"))</f>
        <v>0</v>
      </c>
    </row>
    <row r="12" spans="1:7" s="1" customFormat="1" ht="12">
      <c r="A12" s="30" t="s">
        <v>388</v>
      </c>
      <c r="B12" s="30" t="s">
        <v>389</v>
      </c>
      <c r="C12" s="30" t="s">
        <v>390</v>
      </c>
      <c r="D12" s="30"/>
      <c r="E12" s="30"/>
      <c r="F12" s="31">
        <f ca="1">INDIRECT(ADDRESS((MATCH(Spells!B12,Components!$A$1:$A$173,0)),2,1,TRUE,"components"))</f>
        <v>0</v>
      </c>
      <c r="G12" s="31">
        <f ca="1">INDIRECT(ADDRESS((MATCH(Spells!C12,Components!$A$1:$A$173,0)),2,1,TRUE,"components"))</f>
        <v>0</v>
      </c>
    </row>
    <row r="13" spans="1:8" s="1" customFormat="1" ht="12">
      <c r="A13" s="30" t="s">
        <v>391</v>
      </c>
      <c r="B13" s="30" t="s">
        <v>392</v>
      </c>
      <c r="C13" s="30" t="s">
        <v>393</v>
      </c>
      <c r="D13" s="30" t="s">
        <v>394</v>
      </c>
      <c r="E13" s="30"/>
      <c r="F13" s="31">
        <f ca="1">INDIRECT(ADDRESS((MATCH(Spells!B13,Components!$A$1:$A$173,0)),2,1,TRUE,"components"))</f>
        <v>0</v>
      </c>
      <c r="G13" s="31">
        <f ca="1">INDIRECT(ADDRESS((MATCH(Spells!C13,Components!$A$1:$A$173,0)),2,1,TRUE,"components"))</f>
        <v>0</v>
      </c>
      <c r="H13" s="31">
        <f ca="1">INDIRECT(ADDRESS((MATCH(Spells!D13,Components!$A$1:$A$173,0)),2,1,TRUE,"components"))</f>
      </c>
    </row>
    <row r="14" spans="1:8" s="1" customFormat="1" ht="12">
      <c r="A14" s="30" t="s">
        <v>395</v>
      </c>
      <c r="B14" s="30" t="s">
        <v>396</v>
      </c>
      <c r="C14" s="30" t="s">
        <v>397</v>
      </c>
      <c r="D14" s="30" t="s">
        <v>398</v>
      </c>
      <c r="E14" s="30"/>
      <c r="F14" s="31">
        <f ca="1">INDIRECT(ADDRESS((MATCH(Spells!B14,Components!$A$1:$A$173,0)),2,1,TRUE,"components"))</f>
        <v>0</v>
      </c>
      <c r="G14" s="31">
        <f ca="1">INDIRECT(ADDRESS((MATCH(Spells!C14,Components!$A$1:$A$173,0)),2,1,TRUE,"components"))</f>
      </c>
      <c r="H14" s="31">
        <f ca="1">INDIRECT(ADDRESS((MATCH(Spells!D14,Components!$A$1:$A$173,0)),2,1,TRUE,"components"))</f>
        <v>0</v>
      </c>
    </row>
    <row r="15" spans="1:8" s="1" customFormat="1" ht="12">
      <c r="A15" s="30" t="s">
        <v>399</v>
      </c>
      <c r="B15" s="30" t="s">
        <v>400</v>
      </c>
      <c r="C15" s="30" t="s">
        <v>401</v>
      </c>
      <c r="D15" s="30" t="s">
        <v>402</v>
      </c>
      <c r="E15" s="30"/>
      <c r="F15" s="31">
        <f ca="1">INDIRECT(ADDRESS((MATCH(Spells!B15,Components!$A$1:$A$173,0)),2,1,TRUE,"components"))</f>
        <v>0</v>
      </c>
      <c r="G15" s="31">
        <f ca="1">INDIRECT(ADDRESS((MATCH(Spells!C15,Components!$A$1:$A$173,0)),2,1,TRUE,"components"))</f>
        <v>0</v>
      </c>
      <c r="H15" s="31">
        <f ca="1">INDIRECT(ADDRESS((MATCH(Spells!D15,Components!$A$1:$A$173,0)),2,1,TRUE,"components"))</f>
      </c>
    </row>
    <row r="16" spans="1:8" s="1" customFormat="1" ht="12">
      <c r="A16" s="30" t="s">
        <v>403</v>
      </c>
      <c r="B16" s="30" t="s">
        <v>404</v>
      </c>
      <c r="C16" s="30" t="s">
        <v>405</v>
      </c>
      <c r="D16" s="30" t="s">
        <v>406</v>
      </c>
      <c r="E16" s="30"/>
      <c r="F16" s="31">
        <f ca="1">INDIRECT(ADDRESS((MATCH(Spells!B16,Components!$A$1:$A$173,0)),2,1,TRUE,"components"))</f>
        <v>0</v>
      </c>
      <c r="G16" s="31">
        <f ca="1">INDIRECT(ADDRESS((MATCH(Spells!C16,Components!$A$1:$A$173,0)),2,1,TRUE,"components"))</f>
        <v>0</v>
      </c>
      <c r="H16" s="31">
        <f ca="1">INDIRECT(ADDRESS((MATCH(Spells!D16,Components!$A$1:$A$173,0)),2,1,TRUE,"components"))</f>
        <v>0</v>
      </c>
    </row>
    <row r="17" spans="1:8" s="1" customFormat="1" ht="12">
      <c r="A17" s="30" t="s">
        <v>407</v>
      </c>
      <c r="B17" s="30" t="s">
        <v>408</v>
      </c>
      <c r="C17" s="30" t="s">
        <v>409</v>
      </c>
      <c r="D17" s="30" t="s">
        <v>410</v>
      </c>
      <c r="E17" s="30"/>
      <c r="F17" s="31">
        <f ca="1">INDIRECT(ADDRESS((MATCH(Spells!B17,Components!$A$1:$A$173,0)),2,1,TRUE,"components"))</f>
        <v>0</v>
      </c>
      <c r="G17" s="31">
        <f ca="1">INDIRECT(ADDRESS((MATCH(Spells!C17,Components!$A$1:$A$173,0)),2,1,TRUE,"components"))</f>
        <v>0</v>
      </c>
      <c r="H17" s="31">
        <f ca="1">INDIRECT(ADDRESS((MATCH(Spells!D17,Components!$A$1:$A$173,0)),2,1,TRUE,"components"))</f>
        <v>0</v>
      </c>
    </row>
    <row r="18" spans="1:8" s="1" customFormat="1" ht="12">
      <c r="A18" s="30" t="s">
        <v>411</v>
      </c>
      <c r="B18" s="30" t="s">
        <v>412</v>
      </c>
      <c r="C18" s="30" t="s">
        <v>413</v>
      </c>
      <c r="D18" s="30" t="s">
        <v>414</v>
      </c>
      <c r="E18" s="30"/>
      <c r="F18" s="31">
        <f ca="1">INDIRECT(ADDRESS((MATCH(Spells!B18,Components!$A$1:$A$173,0)),2,1,TRUE,"components"))</f>
      </c>
      <c r="G18" s="31">
        <f ca="1">INDIRECT(ADDRESS((MATCH(Spells!C18,Components!$A$1:$A$173,0)),2,1,TRUE,"components"))</f>
        <v>0</v>
      </c>
      <c r="H18" s="31">
        <f ca="1">INDIRECT(ADDRESS((MATCH(Spells!D18,Components!$A$1:$A$173,0)),2,1,TRUE,"components"))</f>
      </c>
    </row>
    <row r="19" spans="1:8" s="1" customFormat="1" ht="12">
      <c r="A19" s="30" t="s">
        <v>415</v>
      </c>
      <c r="B19" s="30" t="s">
        <v>416</v>
      </c>
      <c r="C19" s="30" t="s">
        <v>417</v>
      </c>
      <c r="D19" s="30" t="s">
        <v>418</v>
      </c>
      <c r="E19" s="30"/>
      <c r="F19" s="31">
        <f ca="1">INDIRECT(ADDRESS((MATCH(Spells!B19,Components!$A$1:$A$173,0)),2,1,TRUE,"components"))</f>
        <v>0</v>
      </c>
      <c r="G19" s="31">
        <f ca="1">INDIRECT(ADDRESS((MATCH(Spells!C19,Components!$A$1:$A$173,0)),2,1,TRUE,"components"))</f>
        <v>0</v>
      </c>
      <c r="H19" s="31">
        <f ca="1">INDIRECT(ADDRESS((MATCH(Spells!D19,Components!$A$1:$A$173,0)),2,1,TRUE,"components"))</f>
        <v>0</v>
      </c>
    </row>
    <row r="20" spans="1:8" s="1" customFormat="1" ht="12">
      <c r="A20" s="30" t="s">
        <v>419</v>
      </c>
      <c r="B20" s="30" t="s">
        <v>420</v>
      </c>
      <c r="C20" s="30" t="s">
        <v>421</v>
      </c>
      <c r="D20" s="30" t="s">
        <v>422</v>
      </c>
      <c r="E20" s="30"/>
      <c r="F20" s="31">
        <f ca="1">INDIRECT(ADDRESS((MATCH(Spells!B20,Components!$A$1:$A$173,0)),2,1,TRUE,"components"))</f>
        <v>0</v>
      </c>
      <c r="G20" s="31">
        <f ca="1">INDIRECT(ADDRESS((MATCH(Spells!C20,Components!$A$1:$A$173,0)),2,1,TRUE,"components"))</f>
        <v>0</v>
      </c>
      <c r="H20" s="31">
        <f ca="1">INDIRECT(ADDRESS((MATCH(Spells!D20,Components!$A$1:$A$173,0)),2,1,TRUE,"components"))</f>
      </c>
    </row>
    <row r="21" spans="1:8" s="1" customFormat="1" ht="12">
      <c r="A21" s="30" t="s">
        <v>423</v>
      </c>
      <c r="B21" s="30" t="s">
        <v>424</v>
      </c>
      <c r="C21" s="30" t="s">
        <v>425</v>
      </c>
      <c r="D21" s="30" t="s">
        <v>426</v>
      </c>
      <c r="E21" s="30"/>
      <c r="F21" s="31">
        <f ca="1">INDIRECT(ADDRESS((MATCH(Spells!B21,Components!$A$1:$A$173,0)),2,1,TRUE,"components"))</f>
        <v>0</v>
      </c>
      <c r="G21" s="31">
        <f ca="1">INDIRECT(ADDRESS((MATCH(Spells!C21,Components!$A$1:$A$173,0)),2,1,TRUE,"components"))</f>
        <v>0</v>
      </c>
      <c r="H21" s="31">
        <f ca="1">INDIRECT(ADDRESS((MATCH(Spells!D21,Components!$A$1:$A$173,0)),2,1,TRUE,"components"))</f>
      </c>
    </row>
    <row r="22" spans="1:8" s="1" customFormat="1" ht="12">
      <c r="A22" s="30" t="s">
        <v>427</v>
      </c>
      <c r="B22" s="30" t="s">
        <v>428</v>
      </c>
      <c r="C22" s="30" t="s">
        <v>429</v>
      </c>
      <c r="D22" s="30" t="s">
        <v>430</v>
      </c>
      <c r="E22" s="30"/>
      <c r="F22" s="31">
        <f ca="1">INDIRECT(ADDRESS((MATCH(Spells!B22,Components!$A$1:$A$173,0)),2,1,TRUE,"components"))</f>
        <v>0</v>
      </c>
      <c r="G22" s="31">
        <f ca="1">INDIRECT(ADDRESS((MATCH(Spells!C22,Components!$A$1:$A$173,0)),2,1,TRUE,"components"))</f>
        <v>0</v>
      </c>
      <c r="H22" s="31">
        <f ca="1">INDIRECT(ADDRESS((MATCH(Spells!D22,Components!$A$1:$A$173,0)),2,1,TRUE,"components"))</f>
        <v>0</v>
      </c>
    </row>
    <row r="23" spans="1:8" s="1" customFormat="1" ht="12">
      <c r="A23" s="30" t="s">
        <v>431</v>
      </c>
      <c r="B23" s="30" t="s">
        <v>432</v>
      </c>
      <c r="C23" s="30" t="s">
        <v>433</v>
      </c>
      <c r="D23" s="30" t="s">
        <v>434</v>
      </c>
      <c r="E23" s="30"/>
      <c r="F23" s="31">
        <f ca="1">INDIRECT(ADDRESS((MATCH(Spells!B23,Components!$A$1:$A$173,0)),2,1,TRUE,"components"))</f>
        <v>0</v>
      </c>
      <c r="G23" s="31">
        <f ca="1">INDIRECT(ADDRESS((MATCH(Spells!C23,Components!$A$1:$A$173,0)),2,1,TRUE,"components"))</f>
        <v>0</v>
      </c>
      <c r="H23" s="31">
        <f ca="1">INDIRECT(ADDRESS((MATCH(Spells!D23,Components!$A$1:$A$173,0)),2,1,TRUE,"components"))</f>
        <v>0</v>
      </c>
    </row>
    <row r="24" spans="1:8" s="1" customFormat="1" ht="12">
      <c r="A24" s="30" t="s">
        <v>435</v>
      </c>
      <c r="B24" s="30" t="s">
        <v>436</v>
      </c>
      <c r="C24" s="30" t="s">
        <v>437</v>
      </c>
      <c r="D24" s="30" t="s">
        <v>438</v>
      </c>
      <c r="E24" s="30"/>
      <c r="F24" s="31">
        <f ca="1">INDIRECT(ADDRESS((MATCH(Spells!B24,Components!$A$1:$A$173,0)),2,1,TRUE,"components"))</f>
        <v>0</v>
      </c>
      <c r="G24" s="31">
        <f ca="1">INDIRECT(ADDRESS((MATCH(Spells!C24,Components!$A$1:$A$173,0)),2,1,TRUE,"components"))</f>
        <v>0</v>
      </c>
      <c r="H24" s="31">
        <f ca="1">INDIRECT(ADDRESS((MATCH(Spells!D24,Components!$A$1:$A$173,0)),2,1,TRUE,"components"))</f>
      </c>
    </row>
    <row r="25" spans="1:8" s="1" customFormat="1" ht="12">
      <c r="A25" s="30" t="s">
        <v>439</v>
      </c>
      <c r="B25" s="30" t="s">
        <v>440</v>
      </c>
      <c r="C25" s="30" t="s">
        <v>441</v>
      </c>
      <c r="D25" s="30" t="s">
        <v>442</v>
      </c>
      <c r="E25" s="30"/>
      <c r="F25" s="31">
        <f ca="1">INDIRECT(ADDRESS((MATCH(Spells!B25,Components!$A$1:$A$173,0)),2,1,TRUE,"components"))</f>
      </c>
      <c r="G25" s="31">
        <f ca="1">INDIRECT(ADDRESS((MATCH(Spells!C25,Components!$A$1:$A$173,0)),2,1,TRUE,"components"))</f>
        <v>0</v>
      </c>
      <c r="H25" s="31">
        <f ca="1">INDIRECT(ADDRESS((MATCH(Spells!D25,Components!$A$1:$A$173,0)),2,1,TRUE,"components"))</f>
      </c>
    </row>
    <row r="26" spans="1:8" s="1" customFormat="1" ht="12">
      <c r="A26" s="30" t="s">
        <v>443</v>
      </c>
      <c r="B26" s="30" t="s">
        <v>444</v>
      </c>
      <c r="C26" s="30" t="s">
        <v>445</v>
      </c>
      <c r="D26" s="30" t="s">
        <v>446</v>
      </c>
      <c r="E26" s="30"/>
      <c r="F26" s="31">
        <f ca="1">INDIRECT(ADDRESS((MATCH(Spells!B26,Components!$A$1:$A$173,0)),2,1,TRUE,"components"))</f>
      </c>
      <c r="G26" s="31">
        <f ca="1">INDIRECT(ADDRESS((MATCH(Spells!C26,Components!$A$1:$A$173,0)),2,1,TRUE,"components"))</f>
        <v>0</v>
      </c>
      <c r="H26" s="31">
        <f ca="1">INDIRECT(ADDRESS((MATCH(Spells!D26,Components!$A$1:$A$173,0)),2,1,TRUE,"components"))</f>
        <v>0</v>
      </c>
    </row>
    <row r="27" spans="1:8" s="1" customFormat="1" ht="12">
      <c r="A27" s="30" t="s">
        <v>447</v>
      </c>
      <c r="B27" s="30" t="s">
        <v>448</v>
      </c>
      <c r="C27" s="30" t="s">
        <v>449</v>
      </c>
      <c r="D27" s="30" t="s">
        <v>450</v>
      </c>
      <c r="E27" s="30"/>
      <c r="F27" s="31">
        <f ca="1">INDIRECT(ADDRESS((MATCH(Spells!B27,Components!$A$1:$A$173,0)),2,1,TRUE,"components"))</f>
        <v>0</v>
      </c>
      <c r="G27" s="31">
        <f ca="1">INDIRECT(ADDRESS((MATCH(Spells!C27,Components!$A$1:$A$173,0)),2,1,TRUE,"components"))</f>
        <v>0</v>
      </c>
      <c r="H27" s="31">
        <f ca="1">INDIRECT(ADDRESS((MATCH(Spells!D27,Components!$A$1:$A$173,0)),2,1,TRUE,"components"))</f>
      </c>
    </row>
    <row r="28" spans="1:8" s="1" customFormat="1" ht="12">
      <c r="A28" s="30" t="s">
        <v>451</v>
      </c>
      <c r="B28" s="30" t="s">
        <v>452</v>
      </c>
      <c r="C28" s="30" t="s">
        <v>453</v>
      </c>
      <c r="D28" s="30" t="s">
        <v>454</v>
      </c>
      <c r="E28" s="30"/>
      <c r="F28" s="31">
        <f ca="1">INDIRECT(ADDRESS((MATCH(Spells!B28,Components!$A$1:$A$173,0)),2,1,TRUE,"components"))</f>
        <v>0</v>
      </c>
      <c r="G28" s="31">
        <f ca="1">INDIRECT(ADDRESS((MATCH(Spells!C28,Components!$A$1:$A$173,0)),2,1,TRUE,"components"))</f>
        <v>0</v>
      </c>
      <c r="H28" s="31">
        <f ca="1">INDIRECT(ADDRESS((MATCH(Spells!D28,Components!$A$1:$A$173,0)),2,1,TRUE,"components"))</f>
      </c>
    </row>
    <row r="29" spans="1:8" s="1" customFormat="1" ht="12">
      <c r="A29" s="30" t="s">
        <v>455</v>
      </c>
      <c r="B29" s="30" t="s">
        <v>456</v>
      </c>
      <c r="C29" s="30" t="s">
        <v>457</v>
      </c>
      <c r="D29" s="30" t="s">
        <v>458</v>
      </c>
      <c r="E29" s="30"/>
      <c r="F29" s="31">
        <f ca="1">INDIRECT(ADDRESS((MATCH(Spells!B29,Components!$A$1:$A$173,0)),2,1,TRUE,"components"))</f>
        <v>0</v>
      </c>
      <c r="G29" s="31">
        <f ca="1">INDIRECT(ADDRESS((MATCH(Spells!C29,Components!$A$1:$A$173,0)),2,1,TRUE,"components"))</f>
        <v>0</v>
      </c>
      <c r="H29" s="31">
        <f ca="1">INDIRECT(ADDRESS((MATCH(Spells!D29,Components!$A$1:$A$173,0)),2,1,TRUE,"components"))</f>
        <v>0</v>
      </c>
    </row>
    <row r="30" spans="1:9" s="1" customFormat="1" ht="12">
      <c r="A30" s="30" t="s">
        <v>459</v>
      </c>
      <c r="B30" s="30" t="s">
        <v>460</v>
      </c>
      <c r="C30" s="30" t="s">
        <v>461</v>
      </c>
      <c r="D30" s="30" t="s">
        <v>462</v>
      </c>
      <c r="E30" s="30" t="s">
        <v>463</v>
      </c>
      <c r="F30" s="31">
        <f ca="1">INDIRECT(ADDRESS((MATCH(Spells!B30,Components!$A$1:$A$173,0)),2,1,TRUE,"components"))</f>
        <v>0</v>
      </c>
      <c r="G30" s="31">
        <f ca="1">INDIRECT(ADDRESS((MATCH(Spells!C30,Components!$A$1:$A$173,0)),2,1,TRUE,"components"))</f>
        <v>0</v>
      </c>
      <c r="H30" s="31">
        <f ca="1">INDIRECT(ADDRESS((MATCH(Spells!D30,Components!$A$1:$A$173,0)),2,1,TRUE,"components"))</f>
        <v>0</v>
      </c>
      <c r="I30" s="31">
        <f ca="1">INDIRECT(ADDRESS((MATCH(Spells!E30,Components!$A$1:$A$173,0)),2,1,TRUE,"components"))</f>
      </c>
    </row>
    <row r="31" spans="1:8" s="1" customFormat="1" ht="12">
      <c r="A31" s="30" t="s">
        <v>464</v>
      </c>
      <c r="B31" s="30" t="s">
        <v>465</v>
      </c>
      <c r="C31" s="30" t="s">
        <v>466</v>
      </c>
      <c r="D31" s="30" t="s">
        <v>467</v>
      </c>
      <c r="E31" s="30"/>
      <c r="F31" s="31">
        <f ca="1">INDIRECT(ADDRESS((MATCH(Spells!B31,Components!$A$1:$A$173,0)),2,1,TRUE,"components"))</f>
        <v>0</v>
      </c>
      <c r="G31" s="31">
        <f ca="1">INDIRECT(ADDRESS((MATCH(Spells!C31,Components!$A$1:$A$173,0)),2,1,TRUE,"components"))</f>
        <v>0</v>
      </c>
      <c r="H31" s="31">
        <f ca="1">INDIRECT(ADDRESS((MATCH(Spells!D31,Components!$A$1:$A$173,0)),2,1,TRUE,"components"))</f>
      </c>
    </row>
    <row r="32" spans="1:8" s="1" customFormat="1" ht="12">
      <c r="A32" s="30" t="s">
        <v>468</v>
      </c>
      <c r="B32" s="30" t="s">
        <v>469</v>
      </c>
      <c r="C32" s="30" t="s">
        <v>470</v>
      </c>
      <c r="D32" s="30" t="s">
        <v>471</v>
      </c>
      <c r="E32" s="30"/>
      <c r="F32" s="31">
        <f ca="1">INDIRECT(ADDRESS((MATCH(Spells!B32,Components!$A$1:$A$173,0)),2,1,TRUE,"components"))</f>
        <v>0</v>
      </c>
      <c r="G32" s="31">
        <f ca="1">INDIRECT(ADDRESS((MATCH(Spells!C32,Components!$A$1:$A$173,0)),2,1,TRUE,"components"))</f>
        <v>0</v>
      </c>
      <c r="H32" s="31">
        <f ca="1">INDIRECT(ADDRESS((MATCH(Spells!D32,Components!$A$1:$A$173,0)),2,1,TRUE,"components"))</f>
        <v>0</v>
      </c>
    </row>
    <row r="33" spans="1:8" s="1" customFormat="1" ht="12">
      <c r="A33" s="30" t="s">
        <v>472</v>
      </c>
      <c r="B33" s="30" t="s">
        <v>473</v>
      </c>
      <c r="C33" s="30" t="s">
        <v>474</v>
      </c>
      <c r="D33" s="30" t="s">
        <v>475</v>
      </c>
      <c r="E33" s="30"/>
      <c r="F33" s="31">
        <f ca="1">INDIRECT(ADDRESS((MATCH(Spells!B33,Components!$A$1:$A$173,0)),2,1,TRUE,"components"))</f>
        <v>0</v>
      </c>
      <c r="G33" s="31">
        <f ca="1">INDIRECT(ADDRESS((MATCH(Spells!C33,Components!$A$1:$A$173,0)),2,1,TRUE,"components"))</f>
        <v>0</v>
      </c>
      <c r="H33" s="31">
        <f ca="1">INDIRECT(ADDRESS((MATCH(Spells!D33,Components!$A$1:$A$173,0)),2,1,TRUE,"components"))</f>
      </c>
    </row>
    <row r="34" spans="1:9" s="1" customFormat="1" ht="12">
      <c r="A34" s="30" t="s">
        <v>476</v>
      </c>
      <c r="B34" s="30" t="s">
        <v>477</v>
      </c>
      <c r="C34" s="30" t="s">
        <v>478</v>
      </c>
      <c r="D34" s="30" t="s">
        <v>479</v>
      </c>
      <c r="E34" s="30" t="s">
        <v>480</v>
      </c>
      <c r="F34" s="31">
        <f ca="1">INDIRECT(ADDRESS((MATCH(Spells!B34,Components!$A$1:$A$173,0)),2,1,TRUE,"components"))</f>
        <v>0</v>
      </c>
      <c r="G34" s="31">
        <f ca="1">INDIRECT(ADDRESS((MATCH(Spells!C34,Components!$A$1:$A$173,0)),2,1,TRUE,"components"))</f>
        <v>0</v>
      </c>
      <c r="H34" s="31">
        <f ca="1">INDIRECT(ADDRESS((MATCH(Spells!D34,Components!$A$1:$A$173,0)),2,1,TRUE,"components"))</f>
      </c>
      <c r="I34" s="31">
        <f ca="1">INDIRECT(ADDRESS((MATCH(Spells!E34,Components!$A$1:$A$173,0)),2,1,TRUE,"components"))</f>
      </c>
    </row>
    <row r="35" spans="1:8" s="1" customFormat="1" ht="12">
      <c r="A35" s="30" t="s">
        <v>481</v>
      </c>
      <c r="B35" s="30" t="s">
        <v>482</v>
      </c>
      <c r="C35" s="30" t="s">
        <v>483</v>
      </c>
      <c r="D35" s="30" t="s">
        <v>484</v>
      </c>
      <c r="E35" s="30"/>
      <c r="F35" s="31">
        <f ca="1">INDIRECT(ADDRESS((MATCH(Spells!B35,Components!$A$1:$A$173,0)),2,1,TRUE,"components"))</f>
        <v>0</v>
      </c>
      <c r="G35" s="31">
        <f ca="1">INDIRECT(ADDRESS((MATCH(Spells!C35,Components!$A$1:$A$173,0)),2,1,TRUE,"components"))</f>
        <v>0</v>
      </c>
      <c r="H35" s="31">
        <f ca="1">INDIRECT(ADDRESS((MATCH(Spells!D35,Components!$A$1:$A$173,0)),2,1,TRUE,"components"))</f>
        <v>0</v>
      </c>
    </row>
    <row r="36" spans="1:5" s="1" customFormat="1" ht="12">
      <c r="A36" s="32" t="s">
        <v>485</v>
      </c>
      <c r="B36" s="32"/>
      <c r="C36" s="32"/>
      <c r="D36" s="32"/>
      <c r="E36" s="32"/>
    </row>
    <row r="37" spans="1:7" s="1" customFormat="1" ht="12">
      <c r="A37" s="30" t="s">
        <v>486</v>
      </c>
      <c r="B37" s="30" t="s">
        <v>487</v>
      </c>
      <c r="C37" s="30" t="s">
        <v>488</v>
      </c>
      <c r="D37" s="30"/>
      <c r="E37" s="30"/>
      <c r="F37" s="31">
        <f ca="1">INDIRECT(ADDRESS((MATCH(Spells!B37,Components!$A$1:$A$173,0)),2,1,TRUE,"components"))</f>
        <v>0</v>
      </c>
      <c r="G37" s="31">
        <f ca="1">INDIRECT(ADDRESS((MATCH(Spells!C37,Components!$A$1:$A$173,0)),2,1,TRUE,"components"))</f>
      </c>
    </row>
    <row r="38" spans="1:7" s="1" customFormat="1" ht="12">
      <c r="A38" s="30" t="s">
        <v>489</v>
      </c>
      <c r="B38" s="30" t="s">
        <v>490</v>
      </c>
      <c r="C38" s="30" t="s">
        <v>491</v>
      </c>
      <c r="D38" s="30"/>
      <c r="E38" s="30"/>
      <c r="F38" s="31">
        <f ca="1">INDIRECT(ADDRESS((MATCH(Spells!B38,Components!$A$1:$A$173,0)),2,1,TRUE,"components"))</f>
        <v>0</v>
      </c>
      <c r="G38" s="31">
        <f ca="1">INDIRECT(ADDRESS((MATCH(Spells!C38,Components!$A$1:$A$173,0)),2,1,TRUE,"components"))</f>
        <v>0</v>
      </c>
    </row>
    <row r="39" spans="1:7" s="1" customFormat="1" ht="12">
      <c r="A39" s="30" t="s">
        <v>492</v>
      </c>
      <c r="B39" s="30" t="s">
        <v>493</v>
      </c>
      <c r="C39" s="30" t="s">
        <v>494</v>
      </c>
      <c r="D39" s="30"/>
      <c r="E39" s="30"/>
      <c r="F39" s="31">
        <f ca="1">INDIRECT(ADDRESS((MATCH(Spells!B39,Components!$A$1:$A$173,0)),2,1,TRUE,"components"))</f>
      </c>
      <c r="G39" s="31">
        <f ca="1">INDIRECT(ADDRESS((MATCH(Spells!C39,Components!$A$1:$A$173,0)),2,1,TRUE,"components"))</f>
        <v>0</v>
      </c>
    </row>
    <row r="40" spans="1:7" s="1" customFormat="1" ht="12">
      <c r="A40" s="30" t="s">
        <v>495</v>
      </c>
      <c r="B40" s="30" t="s">
        <v>496</v>
      </c>
      <c r="C40" s="30" t="s">
        <v>497</v>
      </c>
      <c r="D40" s="30"/>
      <c r="E40" s="30"/>
      <c r="F40" s="31">
        <f ca="1">INDIRECT(ADDRESS((MATCH(Spells!B40,Components!$A$1:$A$173,0)),2,1,TRUE,"components"))</f>
        <v>0</v>
      </c>
      <c r="G40" s="31">
        <f ca="1">INDIRECT(ADDRESS((MATCH(Spells!C40,Components!$A$1:$A$173,0)),2,1,TRUE,"components"))</f>
        <v>0</v>
      </c>
    </row>
    <row r="41" spans="1:7" s="1" customFormat="1" ht="12">
      <c r="A41" s="30" t="s">
        <v>498</v>
      </c>
      <c r="B41" s="30" t="s">
        <v>499</v>
      </c>
      <c r="C41" s="30" t="s">
        <v>500</v>
      </c>
      <c r="D41" s="30"/>
      <c r="E41" s="30"/>
      <c r="F41" s="31">
        <f ca="1">INDIRECT(ADDRESS((MATCH(Spells!B41,Components!$A$1:$A$173,0)),2,1,TRUE,"components"))</f>
        <v>0</v>
      </c>
      <c r="G41" s="31">
        <f ca="1">INDIRECT(ADDRESS((MATCH(Spells!C41,Components!$A$1:$A$173,0)),2,1,TRUE,"components"))</f>
        <v>0</v>
      </c>
    </row>
    <row r="42" spans="1:7" s="1" customFormat="1" ht="12">
      <c r="A42" s="30" t="s">
        <v>501</v>
      </c>
      <c r="B42" s="30" t="s">
        <v>502</v>
      </c>
      <c r="C42" s="30" t="s">
        <v>503</v>
      </c>
      <c r="D42" s="30"/>
      <c r="E42" s="30"/>
      <c r="F42" s="31">
        <f ca="1">INDIRECT(ADDRESS((MATCH(Spells!B42,Components!$A$1:$A$173,0)),2,1,TRUE,"components"))</f>
        <v>0</v>
      </c>
      <c r="G42" s="31">
        <f ca="1">INDIRECT(ADDRESS((MATCH(Spells!C42,Components!$A$1:$A$173,0)),2,1,TRUE,"components"))</f>
      </c>
    </row>
    <row r="43" spans="1:7" s="1" customFormat="1" ht="12">
      <c r="A43" s="30" t="s">
        <v>504</v>
      </c>
      <c r="B43" s="30" t="s">
        <v>505</v>
      </c>
      <c r="C43" s="30" t="s">
        <v>506</v>
      </c>
      <c r="D43" s="30"/>
      <c r="E43" s="30"/>
      <c r="F43" s="31">
        <f ca="1">INDIRECT(ADDRESS((MATCH(Spells!B43,Components!$A$1:$A$173,0)),2,1,TRUE,"components"))</f>
        <v>0</v>
      </c>
      <c r="G43" s="31">
        <f ca="1">INDIRECT(ADDRESS((MATCH(Spells!C43,Components!$A$1:$A$173,0)),2,1,TRUE,"components"))</f>
        <v>0</v>
      </c>
    </row>
    <row r="44" spans="1:7" s="1" customFormat="1" ht="12">
      <c r="A44" s="30" t="s">
        <v>507</v>
      </c>
      <c r="B44" s="30" t="s">
        <v>508</v>
      </c>
      <c r="C44" s="30" t="s">
        <v>509</v>
      </c>
      <c r="D44" s="30"/>
      <c r="E44" s="30"/>
      <c r="F44" s="31">
        <f ca="1">INDIRECT(ADDRESS((MATCH(Spells!B44,Components!$A$1:$A$173,0)),2,1,TRUE,"components"))</f>
      </c>
      <c r="G44" s="31">
        <f ca="1">INDIRECT(ADDRESS((MATCH(Spells!C44,Components!$A$1:$A$173,0)),2,1,TRUE,"components"))</f>
        <v>0</v>
      </c>
    </row>
    <row r="45" spans="1:7" s="1" customFormat="1" ht="12">
      <c r="A45" s="30" t="s">
        <v>510</v>
      </c>
      <c r="B45" s="30" t="s">
        <v>511</v>
      </c>
      <c r="C45" s="30" t="s">
        <v>512</v>
      </c>
      <c r="D45" s="30"/>
      <c r="E45" s="30"/>
      <c r="F45" s="31">
        <f ca="1">INDIRECT(ADDRESS((MATCH(Spells!B45,Components!$A$1:$A$173,0)),2,1,TRUE,"components"))</f>
        <v>0</v>
      </c>
      <c r="G45" s="31">
        <f ca="1">INDIRECT(ADDRESS((MATCH(Spells!C45,Components!$A$1:$A$173,0)),2,1,TRUE,"components"))</f>
        <v>0</v>
      </c>
    </row>
    <row r="46" spans="1:7" s="1" customFormat="1" ht="12">
      <c r="A46" s="30" t="s">
        <v>513</v>
      </c>
      <c r="B46" s="30" t="s">
        <v>514</v>
      </c>
      <c r="C46" s="30" t="s">
        <v>515</v>
      </c>
      <c r="D46" s="30"/>
      <c r="E46" s="30"/>
      <c r="F46" s="31">
        <f ca="1">INDIRECT(ADDRESS((MATCH(Spells!B46,Components!$A$1:$A$173,0)),2,1,TRUE,"components"))</f>
        <v>0</v>
      </c>
      <c r="G46" s="31">
        <f ca="1">INDIRECT(ADDRESS((MATCH(Spells!C46,Components!$A$1:$A$173,0)),2,1,TRUE,"components"))</f>
        <v>0</v>
      </c>
    </row>
    <row r="47" spans="1:7" s="1" customFormat="1" ht="12">
      <c r="A47" s="30" t="s">
        <v>516</v>
      </c>
      <c r="B47" s="30" t="s">
        <v>517</v>
      </c>
      <c r="C47" s="30" t="s">
        <v>518</v>
      </c>
      <c r="D47" s="30"/>
      <c r="E47" s="30"/>
      <c r="F47" s="31">
        <f ca="1">INDIRECT(ADDRESS((MATCH(Spells!B47,Components!$A$1:$A$173,0)),2,1,TRUE,"components"))</f>
      </c>
      <c r="G47" s="31">
        <f ca="1">INDIRECT(ADDRESS((MATCH(Spells!C47,Components!$A$1:$A$173,0)),2,1,TRUE,"components"))</f>
        <v>0</v>
      </c>
    </row>
    <row r="48" spans="1:7" s="1" customFormat="1" ht="12">
      <c r="A48" s="30" t="s">
        <v>519</v>
      </c>
      <c r="B48" s="30" t="s">
        <v>520</v>
      </c>
      <c r="C48" s="30" t="s">
        <v>521</v>
      </c>
      <c r="D48" s="30"/>
      <c r="E48" s="30"/>
      <c r="F48" s="31">
        <f ca="1">INDIRECT(ADDRESS((MATCH(Spells!B48,Components!$A$1:$A$173,0)),2,1,TRUE,"components"))</f>
        <v>0</v>
      </c>
      <c r="G48" s="31">
        <f ca="1">INDIRECT(ADDRESS((MATCH(Spells!C48,Components!$A$1:$A$173,0)),2,1,TRUE,"components"))</f>
      </c>
    </row>
    <row r="49" spans="1:7" s="1" customFormat="1" ht="12">
      <c r="A49" s="30" t="s">
        <v>522</v>
      </c>
      <c r="B49" s="30" t="s">
        <v>523</v>
      </c>
      <c r="C49" s="30" t="s">
        <v>524</v>
      </c>
      <c r="D49" s="30"/>
      <c r="E49" s="30"/>
      <c r="F49" s="31">
        <f ca="1">INDIRECT(ADDRESS((MATCH(Spells!B49,Components!$A$1:$A$173,0)),2,1,TRUE,"components"))</f>
        <v>0</v>
      </c>
      <c r="G49" s="31">
        <f ca="1">INDIRECT(ADDRESS((MATCH(Spells!C49,Components!$A$1:$A$173,0)),2,1,TRUE,"components"))</f>
      </c>
    </row>
    <row r="50" spans="1:7" s="1" customFormat="1" ht="12">
      <c r="A50" s="30" t="s">
        <v>525</v>
      </c>
      <c r="B50" s="30" t="s">
        <v>526</v>
      </c>
      <c r="C50" s="30" t="s">
        <v>527</v>
      </c>
      <c r="D50" s="30"/>
      <c r="E50" s="30"/>
      <c r="F50" s="31">
        <f ca="1">INDIRECT(ADDRESS((MATCH(Spells!B50,Components!$A$1:$A$173,0)),2,1,TRUE,"components"))</f>
        <v>0</v>
      </c>
      <c r="G50" s="31">
        <f ca="1">INDIRECT(ADDRESS((MATCH(Spells!C50,Components!$A$1:$A$173,0)),2,1,TRUE,"components"))</f>
        <v>0</v>
      </c>
    </row>
    <row r="51" spans="1:7" s="1" customFormat="1" ht="12">
      <c r="A51" s="30" t="s">
        <v>528</v>
      </c>
      <c r="B51" s="30" t="s">
        <v>529</v>
      </c>
      <c r="C51" s="30" t="s">
        <v>530</v>
      </c>
      <c r="D51" s="30"/>
      <c r="E51" s="30"/>
      <c r="F51" s="31">
        <f ca="1">INDIRECT(ADDRESS((MATCH(Spells!B51,Components!$A$1:$A$173,0)),2,1,TRUE,"components"))</f>
        <v>0</v>
      </c>
      <c r="G51" s="31">
        <f ca="1">INDIRECT(ADDRESS((MATCH(Spells!C51,Components!$A$1:$A$173,0)),2,1,TRUE,"components"))</f>
        <v>0</v>
      </c>
    </row>
    <row r="52" spans="1:8" s="1" customFormat="1" ht="12">
      <c r="A52" s="30" t="s">
        <v>531</v>
      </c>
      <c r="B52" s="30" t="s">
        <v>532</v>
      </c>
      <c r="C52" s="30" t="s">
        <v>533</v>
      </c>
      <c r="D52" s="30" t="s">
        <v>534</v>
      </c>
      <c r="E52" s="30"/>
      <c r="F52" s="31">
        <f ca="1">INDIRECT(ADDRESS((MATCH(Spells!B52,Components!$A$1:$A$173,0)),2,1,TRUE,"components"))</f>
      </c>
      <c r="G52" s="31">
        <f ca="1">INDIRECT(ADDRESS((MATCH(Spells!C52,Components!$A$1:$A$173,0)),2,1,TRUE,"components"))</f>
        <v>0</v>
      </c>
      <c r="H52" s="31">
        <f ca="1">INDIRECT(ADDRESS((MATCH(Spells!D52,Components!$A$1:$A$173,0)),2,1,TRUE,"components"))</f>
        <v>0</v>
      </c>
    </row>
    <row r="53" spans="1:8" s="1" customFormat="1" ht="12">
      <c r="A53" s="30" t="s">
        <v>535</v>
      </c>
      <c r="B53" s="30" t="s">
        <v>536</v>
      </c>
      <c r="C53" s="30" t="s">
        <v>537</v>
      </c>
      <c r="D53" s="30" t="s">
        <v>538</v>
      </c>
      <c r="E53" s="30"/>
      <c r="F53" s="31">
        <f ca="1">INDIRECT(ADDRESS((MATCH(Spells!B53,Components!$A$1:$A$173,0)),2,1,TRUE,"components"))</f>
        <v>0</v>
      </c>
      <c r="G53" s="31">
        <f ca="1">INDIRECT(ADDRESS((MATCH(Spells!C53,Components!$A$1:$A$173,0)),2,1,TRUE,"components"))</f>
        <v>0</v>
      </c>
      <c r="H53" s="31">
        <f ca="1">INDIRECT(ADDRESS((MATCH(Spells!D53,Components!$A$1:$A$173,0)),2,1,TRUE,"components"))</f>
        <v>0</v>
      </c>
    </row>
    <row r="54" spans="1:8" s="1" customFormat="1" ht="12">
      <c r="A54" s="30" t="s">
        <v>539</v>
      </c>
      <c r="B54" s="30" t="s">
        <v>540</v>
      </c>
      <c r="C54" s="30" t="s">
        <v>541</v>
      </c>
      <c r="D54" s="30" t="s">
        <v>542</v>
      </c>
      <c r="E54" s="30"/>
      <c r="F54" s="31">
        <f ca="1">INDIRECT(ADDRESS((MATCH(Spells!B54,Components!$A$1:$A$173,0)),2,1,TRUE,"components"))</f>
        <v>0</v>
      </c>
      <c r="G54" s="31">
        <f ca="1">INDIRECT(ADDRESS((MATCH(Spells!C54,Components!$A$1:$A$173,0)),2,1,TRUE,"components"))</f>
        <v>0</v>
      </c>
      <c r="H54" s="31">
        <f ca="1">INDIRECT(ADDRESS((MATCH(Spells!D54,Components!$A$1:$A$173,0)),2,1,TRUE,"components"))</f>
        <v>0</v>
      </c>
    </row>
    <row r="55" spans="1:8" s="1" customFormat="1" ht="12">
      <c r="A55" s="30" t="s">
        <v>543</v>
      </c>
      <c r="B55" s="30" t="s">
        <v>544</v>
      </c>
      <c r="C55" s="30" t="s">
        <v>545</v>
      </c>
      <c r="D55" s="30" t="s">
        <v>546</v>
      </c>
      <c r="E55" s="30"/>
      <c r="F55" s="31">
        <f ca="1">INDIRECT(ADDRESS((MATCH(Spells!B55,Components!$A$1:$A$173,0)),2,1,TRUE,"components"))</f>
        <v>0</v>
      </c>
      <c r="G55" s="31">
        <f ca="1">INDIRECT(ADDRESS((MATCH(Spells!C55,Components!$A$1:$A$173,0)),2,1,TRUE,"components"))</f>
      </c>
      <c r="H55" s="31">
        <f ca="1">INDIRECT(ADDRESS((MATCH(Spells!D55,Components!$A$1:$A$173,0)),2,1,TRUE,"components"))</f>
      </c>
    </row>
    <row r="56" spans="1:8" s="1" customFormat="1" ht="12">
      <c r="A56" s="30" t="s">
        <v>547</v>
      </c>
      <c r="B56" s="30" t="s">
        <v>548</v>
      </c>
      <c r="C56" s="30" t="s">
        <v>549</v>
      </c>
      <c r="D56" s="30" t="s">
        <v>550</v>
      </c>
      <c r="E56" s="30"/>
      <c r="F56" s="31">
        <f ca="1">INDIRECT(ADDRESS((MATCH(Spells!B56,Components!$A$1:$A$173,0)),2,1,TRUE,"components"))</f>
        <v>0</v>
      </c>
      <c r="G56" s="31">
        <f ca="1">INDIRECT(ADDRESS((MATCH(Spells!C56,Components!$A$1:$A$173,0)),2,1,TRUE,"components"))</f>
        <v>0</v>
      </c>
      <c r="H56" s="31">
        <f ca="1">INDIRECT(ADDRESS((MATCH(Spells!D56,Components!$A$1:$A$173,0)),2,1,TRUE,"components"))</f>
        <v>0</v>
      </c>
    </row>
    <row r="57" spans="1:8" s="1" customFormat="1" ht="12">
      <c r="A57" s="30" t="s">
        <v>551</v>
      </c>
      <c r="B57" s="30" t="s">
        <v>552</v>
      </c>
      <c r="C57" s="30" t="s">
        <v>553</v>
      </c>
      <c r="D57" s="30" t="s">
        <v>554</v>
      </c>
      <c r="E57" s="30"/>
      <c r="F57" s="31">
        <f ca="1">INDIRECT(ADDRESS((MATCH(Spells!B57,Components!$A$1:$A$173,0)),2,1,TRUE,"components"))</f>
        <v>0</v>
      </c>
      <c r="G57" s="31">
        <f ca="1">INDIRECT(ADDRESS((MATCH(Spells!C57,Components!$A$1:$A$173,0)),2,1,TRUE,"components"))</f>
        <v>0</v>
      </c>
      <c r="H57" s="31">
        <f ca="1">INDIRECT(ADDRESS((MATCH(Spells!D57,Components!$A$1:$A$173,0)),2,1,TRUE,"components"))</f>
      </c>
    </row>
    <row r="58" spans="1:8" s="1" customFormat="1" ht="12">
      <c r="A58" s="30" t="s">
        <v>555</v>
      </c>
      <c r="B58" s="30" t="s">
        <v>556</v>
      </c>
      <c r="C58" s="30" t="s">
        <v>557</v>
      </c>
      <c r="D58" s="30" t="s">
        <v>558</v>
      </c>
      <c r="E58" s="30"/>
      <c r="F58" s="31">
        <f ca="1">INDIRECT(ADDRESS((MATCH(Spells!B58,Components!$A$1:$A$173,0)),2,1,TRUE,"components"))</f>
        <v>0</v>
      </c>
      <c r="G58" s="31">
        <f ca="1">INDIRECT(ADDRESS((MATCH(Spells!C58,Components!$A$1:$A$173,0)),2,1,TRUE,"components"))</f>
        <v>0</v>
      </c>
      <c r="H58" s="31">
        <f ca="1">INDIRECT(ADDRESS((MATCH(Spells!D58,Components!$A$1:$A$173,0)),2,1,TRUE,"components"))</f>
        <v>0</v>
      </c>
    </row>
    <row r="59" spans="1:8" s="1" customFormat="1" ht="12">
      <c r="A59" s="30" t="s">
        <v>559</v>
      </c>
      <c r="B59" s="30" t="s">
        <v>560</v>
      </c>
      <c r="C59" s="30" t="s">
        <v>561</v>
      </c>
      <c r="D59" s="30" t="s">
        <v>562</v>
      </c>
      <c r="E59" s="30"/>
      <c r="F59" s="31">
        <f ca="1">INDIRECT(ADDRESS((MATCH(Spells!B59,Components!$A$1:$A$173,0)),2,1,TRUE,"components"))</f>
        <v>0</v>
      </c>
      <c r="G59" s="31">
        <f ca="1">INDIRECT(ADDRESS((MATCH(Spells!C59,Components!$A$1:$A$173,0)),2,1,TRUE,"components"))</f>
        <v>0</v>
      </c>
      <c r="H59" s="31">
        <f ca="1">INDIRECT(ADDRESS((MATCH(Spells!D59,Components!$A$1:$A$173,0)),2,1,TRUE,"components"))</f>
        <v>0</v>
      </c>
    </row>
    <row r="60" spans="1:8" s="1" customFormat="1" ht="12">
      <c r="A60" s="30" t="s">
        <v>563</v>
      </c>
      <c r="B60" s="30" t="s">
        <v>564</v>
      </c>
      <c r="C60" s="30" t="s">
        <v>565</v>
      </c>
      <c r="D60" s="30" t="s">
        <v>566</v>
      </c>
      <c r="E60" s="30"/>
      <c r="F60" s="31">
        <f ca="1">INDIRECT(ADDRESS((MATCH(Spells!B60,Components!$A$1:$A$173,0)),2,1,TRUE,"components"))</f>
      </c>
      <c r="G60" s="31">
        <f ca="1">INDIRECT(ADDRESS((MATCH(Spells!C60,Components!$A$1:$A$173,0)),2,1,TRUE,"components"))</f>
        <v>0</v>
      </c>
      <c r="H60" s="31">
        <f ca="1">INDIRECT(ADDRESS((MATCH(Spells!D60,Components!$A$1:$A$173,0)),2,1,TRUE,"components"))</f>
        <v>0</v>
      </c>
    </row>
    <row r="61" spans="1:8" s="1" customFormat="1" ht="12">
      <c r="A61" s="30" t="s">
        <v>567</v>
      </c>
      <c r="B61" s="30" t="s">
        <v>568</v>
      </c>
      <c r="C61" s="30" t="s">
        <v>569</v>
      </c>
      <c r="D61" s="30" t="s">
        <v>570</v>
      </c>
      <c r="E61" s="30"/>
      <c r="F61" s="31">
        <f ca="1">INDIRECT(ADDRESS((MATCH(Spells!B61,Components!$A$1:$A$173,0)),2,1,TRUE,"components"))</f>
      </c>
      <c r="G61" s="31">
        <f ca="1">INDIRECT(ADDRESS((MATCH(Spells!C61,Components!$A$1:$A$173,0)),2,1,TRUE,"components"))</f>
      </c>
      <c r="H61" s="31">
        <f ca="1">INDIRECT(ADDRESS((MATCH(Spells!D61,Components!$A$1:$A$173,0)),2,1,TRUE,"components"))</f>
      </c>
    </row>
    <row r="62" spans="1:8" s="1" customFormat="1" ht="12">
      <c r="A62" s="30" t="s">
        <v>571</v>
      </c>
      <c r="B62" s="30" t="s">
        <v>572</v>
      </c>
      <c r="C62" s="30" t="s">
        <v>573</v>
      </c>
      <c r="D62" s="30" t="s">
        <v>574</v>
      </c>
      <c r="E62" s="30"/>
      <c r="F62" s="31">
        <f ca="1">INDIRECT(ADDRESS((MATCH(Spells!B62,Components!$A$1:$A$173,0)),2,1,TRUE,"components"))</f>
        <v>0</v>
      </c>
      <c r="G62" s="31">
        <f ca="1">INDIRECT(ADDRESS((MATCH(Spells!C62,Components!$A$1:$A$173,0)),2,1,TRUE,"components"))</f>
      </c>
      <c r="H62" s="31">
        <f ca="1">INDIRECT(ADDRESS((MATCH(Spells!D62,Components!$A$1:$A$173,0)),2,1,TRUE,"components"))</f>
      </c>
    </row>
    <row r="63" spans="1:8" s="1" customFormat="1" ht="12">
      <c r="A63" s="30" t="s">
        <v>575</v>
      </c>
      <c r="B63" s="30" t="s">
        <v>576</v>
      </c>
      <c r="C63" s="30" t="s">
        <v>577</v>
      </c>
      <c r="D63" s="30" t="s">
        <v>578</v>
      </c>
      <c r="E63" s="30"/>
      <c r="F63" s="31">
        <f ca="1">INDIRECT(ADDRESS((MATCH(Spells!B63,Components!$A$1:$A$173,0)),2,1,TRUE,"components"))</f>
      </c>
      <c r="G63" s="31">
        <f ca="1">INDIRECT(ADDRESS((MATCH(Spells!C63,Components!$A$1:$A$173,0)),2,1,TRUE,"components"))</f>
        <v>0</v>
      </c>
      <c r="H63" s="31">
        <f ca="1">INDIRECT(ADDRESS((MATCH(Spells!D63,Components!$A$1:$A$173,0)),2,1,TRUE,"components"))</f>
        <v>0</v>
      </c>
    </row>
    <row r="64" spans="1:8" s="1" customFormat="1" ht="12">
      <c r="A64" s="30" t="s">
        <v>579</v>
      </c>
      <c r="B64" s="30" t="s">
        <v>580</v>
      </c>
      <c r="C64" s="30" t="s">
        <v>581</v>
      </c>
      <c r="D64" s="30" t="s">
        <v>582</v>
      </c>
      <c r="E64" s="30"/>
      <c r="F64" s="31">
        <f ca="1">INDIRECT(ADDRESS((MATCH(Spells!B64,Components!$A$1:$A$173,0)),2,1,TRUE,"components"))</f>
        <v>0</v>
      </c>
      <c r="G64" s="31">
        <f ca="1">INDIRECT(ADDRESS((MATCH(Spells!C64,Components!$A$1:$A$173,0)),2,1,TRUE,"components"))</f>
        <v>0</v>
      </c>
      <c r="H64" s="31">
        <f ca="1">INDIRECT(ADDRESS((MATCH(Spells!D64,Components!$A$1:$A$173,0)),2,1,TRUE,"components"))</f>
        <v>0</v>
      </c>
    </row>
    <row r="65" spans="1:8" s="1" customFormat="1" ht="12">
      <c r="A65" s="30" t="s">
        <v>583</v>
      </c>
      <c r="B65" s="30" t="s">
        <v>584</v>
      </c>
      <c r="C65" s="30" t="s">
        <v>585</v>
      </c>
      <c r="D65" s="30" t="s">
        <v>586</v>
      </c>
      <c r="E65" s="30"/>
      <c r="F65" s="31">
        <f ca="1">INDIRECT(ADDRESS((MATCH(Spells!B65,Components!$A$1:$A$173,0)),2,1,TRUE,"components"))</f>
      </c>
      <c r="G65" s="31">
        <f ca="1">INDIRECT(ADDRESS((MATCH(Spells!C65,Components!$A$1:$A$173,0)),2,1,TRUE,"components"))</f>
      </c>
      <c r="H65" s="31">
        <f ca="1">INDIRECT(ADDRESS((MATCH(Spells!D65,Components!$A$1:$A$173,0)),2,1,TRUE,"components"))</f>
        <v>0</v>
      </c>
    </row>
    <row r="66" spans="1:8" s="1" customFormat="1" ht="12">
      <c r="A66" s="30" t="s">
        <v>587</v>
      </c>
      <c r="B66" s="30" t="s">
        <v>588</v>
      </c>
      <c r="C66" s="30" t="s">
        <v>589</v>
      </c>
      <c r="D66" s="30" t="s">
        <v>590</v>
      </c>
      <c r="E66" s="30"/>
      <c r="F66" s="31">
        <f ca="1">INDIRECT(ADDRESS((MATCH(Spells!B66,Components!$A$1:$A$173,0)),2,1,TRUE,"components"))</f>
        <v>0</v>
      </c>
      <c r="G66" s="31">
        <f ca="1">INDIRECT(ADDRESS((MATCH(Spells!C66,Components!$A$1:$A$173,0)),2,1,TRUE,"components"))</f>
        <v>0</v>
      </c>
      <c r="H66" s="31">
        <f ca="1">INDIRECT(ADDRESS((MATCH(Spells!D66,Components!$A$1:$A$173,0)),2,1,TRUE,"components"))</f>
        <v>0</v>
      </c>
    </row>
    <row r="67" spans="1:9" s="1" customFormat="1" ht="12">
      <c r="A67" s="30" t="s">
        <v>591</v>
      </c>
      <c r="B67" s="30" t="s">
        <v>592</v>
      </c>
      <c r="C67" s="30" t="s">
        <v>593</v>
      </c>
      <c r="D67" s="30" t="s">
        <v>594</v>
      </c>
      <c r="E67" s="30" t="s">
        <v>595</v>
      </c>
      <c r="F67" s="31">
        <f ca="1">INDIRECT(ADDRESS((MATCH(Spells!B67,Components!$A$1:$A$173,0)),2,1,TRUE,"components"))</f>
        <v>0</v>
      </c>
      <c r="G67" s="31">
        <f ca="1">INDIRECT(ADDRESS((MATCH(Spells!C67,Components!$A$1:$A$173,0)),2,1,TRUE,"components"))</f>
        <v>0</v>
      </c>
      <c r="H67" s="31">
        <f ca="1">INDIRECT(ADDRESS((MATCH(Spells!D67,Components!$A$1:$A$173,0)),2,1,TRUE,"components"))</f>
        <v>0</v>
      </c>
      <c r="I67" s="31">
        <f ca="1">INDIRECT(ADDRESS((MATCH(Spells!E67,Components!$A$1:$A$173,0)),2,1,TRUE,"components"))</f>
      </c>
    </row>
    <row r="68" spans="1:9" s="1" customFormat="1" ht="12">
      <c r="A68" s="30" t="s">
        <v>596</v>
      </c>
      <c r="B68" s="30" t="s">
        <v>597</v>
      </c>
      <c r="C68" s="30" t="s">
        <v>598</v>
      </c>
      <c r="D68" s="30" t="s">
        <v>599</v>
      </c>
      <c r="E68" s="30" t="s">
        <v>600</v>
      </c>
      <c r="F68" s="31">
        <f ca="1">INDIRECT(ADDRESS((MATCH(Spells!B68,Components!$A$1:$A$173,0)),2,1,TRUE,"components"))</f>
        <v>0</v>
      </c>
      <c r="G68" s="31">
        <f ca="1">INDIRECT(ADDRESS((MATCH(Spells!C68,Components!$A$1:$A$173,0)),2,1,TRUE,"components"))</f>
        <v>0</v>
      </c>
      <c r="H68" s="31">
        <f ca="1">INDIRECT(ADDRESS((MATCH(Spells!D68,Components!$A$1:$A$173,0)),2,1,TRUE,"components"))</f>
        <v>0</v>
      </c>
      <c r="I68" s="31">
        <f ca="1">INDIRECT(ADDRESS((MATCH(Spells!E68,Components!$A$1:$A$173,0)),2,1,TRUE,"components"))</f>
      </c>
    </row>
    <row r="69" spans="1:8" s="1" customFormat="1" ht="12">
      <c r="A69" s="30" t="s">
        <v>601</v>
      </c>
      <c r="B69" s="30" t="s">
        <v>602</v>
      </c>
      <c r="C69" s="30" t="s">
        <v>603</v>
      </c>
      <c r="D69" s="30" t="s">
        <v>604</v>
      </c>
      <c r="E69" s="30"/>
      <c r="F69" s="31">
        <f ca="1">INDIRECT(ADDRESS((MATCH(Spells!B69,Components!$A$1:$A$173,0)),2,1,TRUE,"components"))</f>
      </c>
      <c r="G69" s="31">
        <f ca="1">INDIRECT(ADDRESS((MATCH(Spells!C69,Components!$A$1:$A$173,0)),2,1,TRUE,"components"))</f>
        <v>0</v>
      </c>
      <c r="H69" s="31">
        <f ca="1">INDIRECT(ADDRESS((MATCH(Spells!D69,Components!$A$1:$A$173,0)),2,1,TRUE,"components"))</f>
      </c>
    </row>
    <row r="70" spans="1:8" s="1" customFormat="1" ht="12">
      <c r="A70" s="30" t="s">
        <v>605</v>
      </c>
      <c r="B70" s="30" t="s">
        <v>606</v>
      </c>
      <c r="C70" s="30" t="s">
        <v>607</v>
      </c>
      <c r="D70" s="30" t="s">
        <v>608</v>
      </c>
      <c r="E70" s="30"/>
      <c r="F70" s="31">
        <f ca="1">INDIRECT(ADDRESS((MATCH(Spells!B70,Components!$A$1:$A$173,0)),2,1,TRUE,"components"))</f>
        <v>0</v>
      </c>
      <c r="G70" s="31">
        <f ca="1">INDIRECT(ADDRESS((MATCH(Spells!C70,Components!$A$1:$A$173,0)),2,1,TRUE,"components"))</f>
        <v>0</v>
      </c>
      <c r="H70" s="31">
        <f ca="1">INDIRECT(ADDRESS((MATCH(Spells!D70,Components!$A$1:$A$173,0)),2,1,TRUE,"components"))</f>
      </c>
    </row>
    <row r="71" spans="1:5" s="1" customFormat="1" ht="12">
      <c r="A71" s="32" t="s">
        <v>609</v>
      </c>
      <c r="B71" s="32"/>
      <c r="C71" s="32"/>
      <c r="D71" s="32"/>
      <c r="E71" s="32"/>
    </row>
    <row r="72" spans="1:7" s="1" customFormat="1" ht="12">
      <c r="A72" s="30" t="s">
        <v>610</v>
      </c>
      <c r="B72" s="30" t="s">
        <v>611</v>
      </c>
      <c r="C72" s="30" t="s">
        <v>612</v>
      </c>
      <c r="D72" s="30"/>
      <c r="E72" s="30"/>
      <c r="F72" s="31">
        <f ca="1">INDIRECT(ADDRESS((MATCH(Spells!B72,Components!$A$1:$A$173,0)),2,1,TRUE,"components"))</f>
      </c>
      <c r="G72" s="31">
        <f ca="1">INDIRECT(ADDRESS((MATCH(Spells!C72,Components!$A$1:$A$173,0)),2,1,TRUE,"components"))</f>
        <v>0</v>
      </c>
    </row>
    <row r="73" spans="1:7" s="1" customFormat="1" ht="12">
      <c r="A73" s="30" t="s">
        <v>613</v>
      </c>
      <c r="B73" s="30" t="s">
        <v>614</v>
      </c>
      <c r="C73" s="30" t="s">
        <v>615</v>
      </c>
      <c r="D73" s="30"/>
      <c r="E73" s="30"/>
      <c r="F73" s="31">
        <f ca="1">INDIRECT(ADDRESS((MATCH(Spells!B73,Components!$A$1:$A$173,0)),2,1,TRUE,"components"))</f>
      </c>
      <c r="G73" s="31">
        <f ca="1">INDIRECT(ADDRESS((MATCH(Spells!C73,Components!$A$1:$A$173,0)),2,1,TRUE,"components"))</f>
        <v>0</v>
      </c>
    </row>
    <row r="74" spans="1:7" s="1" customFormat="1" ht="12">
      <c r="A74" s="30" t="s">
        <v>616</v>
      </c>
      <c r="B74" s="30" t="s">
        <v>617</v>
      </c>
      <c r="C74" s="30" t="s">
        <v>618</v>
      </c>
      <c r="D74" s="30"/>
      <c r="E74" s="30"/>
      <c r="F74" s="31">
        <f ca="1">INDIRECT(ADDRESS((MATCH(Spells!B74,Components!$A$1:$A$173,0)),2,1,TRUE,"components"))</f>
        <v>0</v>
      </c>
      <c r="G74" s="31">
        <f ca="1">INDIRECT(ADDRESS((MATCH(Spells!C74,Components!$A$1:$A$173,0)),2,1,TRUE,"components"))</f>
        <v>0</v>
      </c>
    </row>
    <row r="75" spans="1:7" s="1" customFormat="1" ht="12">
      <c r="A75" s="30" t="s">
        <v>619</v>
      </c>
      <c r="B75" s="30" t="s">
        <v>620</v>
      </c>
      <c r="C75" s="30" t="s">
        <v>621</v>
      </c>
      <c r="D75" s="30"/>
      <c r="E75" s="30"/>
      <c r="F75" s="31">
        <f ca="1">INDIRECT(ADDRESS((MATCH(Spells!B75,Components!$A$1:$A$173,0)),2,1,TRUE,"components"))</f>
        <v>0</v>
      </c>
      <c r="G75" s="31">
        <f ca="1">INDIRECT(ADDRESS((MATCH(Spells!C75,Components!$A$1:$A$173,0)),2,1,TRUE,"components"))</f>
        <v>0</v>
      </c>
    </row>
    <row r="76" spans="1:7" s="1" customFormat="1" ht="12">
      <c r="A76" s="30" t="s">
        <v>622</v>
      </c>
      <c r="B76" s="30" t="s">
        <v>623</v>
      </c>
      <c r="C76" s="30" t="s">
        <v>624</v>
      </c>
      <c r="D76" s="30"/>
      <c r="E76" s="30"/>
      <c r="F76" s="31">
        <f ca="1">INDIRECT(ADDRESS((MATCH(Spells!B76,Components!$A$1:$A$173,0)),2,1,TRUE,"components"))</f>
        <v>0</v>
      </c>
      <c r="G76" s="31">
        <f ca="1">INDIRECT(ADDRESS((MATCH(Spells!C76,Components!$A$1:$A$173,0)),2,1,TRUE,"components"))</f>
        <v>0</v>
      </c>
    </row>
    <row r="77" spans="1:7" s="1" customFormat="1" ht="12">
      <c r="A77" s="30" t="s">
        <v>625</v>
      </c>
      <c r="B77" s="30" t="s">
        <v>626</v>
      </c>
      <c r="C77" s="30" t="s">
        <v>627</v>
      </c>
      <c r="D77" s="30"/>
      <c r="E77" s="30"/>
      <c r="F77" s="31">
        <f ca="1">INDIRECT(ADDRESS((MATCH(Spells!B77,Components!$A$1:$A$173,0)),2,1,TRUE,"components"))</f>
        <v>0</v>
      </c>
      <c r="G77" s="31">
        <f ca="1">INDIRECT(ADDRESS((MATCH(Spells!C77,Components!$A$1:$A$173,0)),2,1,TRUE,"components"))</f>
      </c>
    </row>
    <row r="78" spans="1:7" s="1" customFormat="1" ht="12">
      <c r="A78" s="30" t="s">
        <v>628</v>
      </c>
      <c r="B78" s="30" t="s">
        <v>629</v>
      </c>
      <c r="C78" s="30" t="s">
        <v>630</v>
      </c>
      <c r="D78" s="30"/>
      <c r="E78" s="30"/>
      <c r="F78" s="31">
        <f ca="1">INDIRECT(ADDRESS((MATCH(Spells!B78,Components!$A$1:$A$173,0)),2,1,TRUE,"components"))</f>
        <v>0</v>
      </c>
      <c r="G78" s="31">
        <f ca="1">INDIRECT(ADDRESS((MATCH(Spells!C78,Components!$A$1:$A$173,0)),2,1,TRUE,"components"))</f>
        <v>0</v>
      </c>
    </row>
    <row r="79" spans="1:7" s="1" customFormat="1" ht="12">
      <c r="A79" s="30" t="s">
        <v>631</v>
      </c>
      <c r="B79" s="30" t="s">
        <v>632</v>
      </c>
      <c r="C79" s="30" t="s">
        <v>633</v>
      </c>
      <c r="D79" s="30"/>
      <c r="E79" s="30"/>
      <c r="F79" s="31">
        <f ca="1">INDIRECT(ADDRESS((MATCH(Spells!B79,Components!$A$1:$A$173,0)),2,1,TRUE,"components"))</f>
        <v>0</v>
      </c>
      <c r="G79" s="31">
        <f ca="1">INDIRECT(ADDRESS((MATCH(Spells!C79,Components!$A$1:$A$173,0)),2,1,TRUE,"components"))</f>
      </c>
    </row>
    <row r="80" spans="1:7" s="1" customFormat="1" ht="12">
      <c r="A80" s="30" t="s">
        <v>634</v>
      </c>
      <c r="B80" s="30" t="s">
        <v>635</v>
      </c>
      <c r="C80" s="30" t="s">
        <v>636</v>
      </c>
      <c r="D80" s="30"/>
      <c r="E80" s="30"/>
      <c r="F80" s="31">
        <f ca="1">INDIRECT(ADDRESS((MATCH(Spells!B80,Components!$A$1:$A$173,0)),2,1,TRUE,"components"))</f>
        <v>0</v>
      </c>
      <c r="G80" s="31">
        <f ca="1">INDIRECT(ADDRESS((MATCH(Spells!C80,Components!$A$1:$A$173,0)),2,1,TRUE,"components"))</f>
        <v>0</v>
      </c>
    </row>
    <row r="81" spans="1:7" s="1" customFormat="1" ht="12">
      <c r="A81" s="30" t="s">
        <v>637</v>
      </c>
      <c r="B81" s="30" t="s">
        <v>638</v>
      </c>
      <c r="C81" s="30" t="s">
        <v>639</v>
      </c>
      <c r="D81" s="30"/>
      <c r="E81" s="30"/>
      <c r="F81" s="31">
        <f ca="1">INDIRECT(ADDRESS((MATCH(Spells!B81,Components!$A$1:$A$173,0)),2,1,TRUE,"components"))</f>
        <v>0</v>
      </c>
      <c r="G81" s="31">
        <f ca="1">INDIRECT(ADDRESS((MATCH(Spells!C81,Components!$A$1:$A$173,0)),2,1,TRUE,"components"))</f>
      </c>
    </row>
    <row r="82" spans="1:7" s="1" customFormat="1" ht="12">
      <c r="A82" s="30" t="s">
        <v>640</v>
      </c>
      <c r="B82" s="30" t="s">
        <v>641</v>
      </c>
      <c r="C82" s="30" t="s">
        <v>642</v>
      </c>
      <c r="D82" s="30"/>
      <c r="E82" s="30"/>
      <c r="F82" s="31">
        <f ca="1">INDIRECT(ADDRESS((MATCH(Spells!B82,Components!$A$1:$A$173,0)),2,1,TRUE,"components"))</f>
        <v>0</v>
      </c>
      <c r="G82" s="31">
        <f ca="1">INDIRECT(ADDRESS((MATCH(Spells!C82,Components!$A$1:$A$173,0)),2,1,TRUE,"components"))</f>
      </c>
    </row>
    <row r="83" spans="1:7" s="1" customFormat="1" ht="12">
      <c r="A83" s="30" t="s">
        <v>643</v>
      </c>
      <c r="B83" s="30" t="s">
        <v>644</v>
      </c>
      <c r="C83" s="30" t="s">
        <v>645</v>
      </c>
      <c r="D83" s="30"/>
      <c r="E83" s="30"/>
      <c r="F83" s="31">
        <f ca="1">INDIRECT(ADDRESS((MATCH(Spells!B83,Components!$A$1:$A$173,0)),2,1,TRUE,"components"))</f>
      </c>
      <c r="G83" s="31">
        <f ca="1">INDIRECT(ADDRESS((MATCH(Spells!C83,Components!$A$1:$A$173,0)),2,1,TRUE,"components"))</f>
        <v>0</v>
      </c>
    </row>
    <row r="84" spans="1:7" s="1" customFormat="1" ht="12">
      <c r="A84" s="30" t="s">
        <v>646</v>
      </c>
      <c r="B84" s="30" t="s">
        <v>647</v>
      </c>
      <c r="C84" s="30" t="s">
        <v>648</v>
      </c>
      <c r="D84" s="30"/>
      <c r="E84" s="30"/>
      <c r="F84" s="31">
        <f ca="1">INDIRECT(ADDRESS((MATCH(Spells!B84,Components!$A$1:$A$173,0)),2,1,TRUE,"components"))</f>
      </c>
      <c r="G84" s="31">
        <f ca="1">INDIRECT(ADDRESS((MATCH(Spells!C84,Components!$A$1:$A$173,0)),2,1,TRUE,"components"))</f>
        <v>0</v>
      </c>
    </row>
    <row r="85" spans="1:7" s="1" customFormat="1" ht="12">
      <c r="A85" s="30" t="s">
        <v>649</v>
      </c>
      <c r="B85" s="30" t="s">
        <v>650</v>
      </c>
      <c r="C85" s="30" t="s">
        <v>651</v>
      </c>
      <c r="D85" s="30"/>
      <c r="E85" s="30"/>
      <c r="F85" s="31">
        <f ca="1">INDIRECT(ADDRESS((MATCH(Spells!B85,Components!$A$1:$A$173,0)),2,1,TRUE,"components"))</f>
        <v>0</v>
      </c>
      <c r="G85" s="31">
        <f ca="1">INDIRECT(ADDRESS((MATCH(Spells!C85,Components!$A$1:$A$173,0)),2,1,TRUE,"components"))</f>
        <v>0</v>
      </c>
    </row>
    <row r="86" spans="1:8" s="1" customFormat="1" ht="12">
      <c r="A86" s="30" t="s">
        <v>652</v>
      </c>
      <c r="B86" s="30" t="s">
        <v>653</v>
      </c>
      <c r="C86" s="30" t="s">
        <v>654</v>
      </c>
      <c r="D86" s="30" t="s">
        <v>655</v>
      </c>
      <c r="E86" s="30"/>
      <c r="F86" s="31">
        <f ca="1">INDIRECT(ADDRESS((MATCH(Spells!B86,Components!$A$1:$A$173,0)),2,1,TRUE,"components"))</f>
        <v>0</v>
      </c>
      <c r="G86" s="31">
        <f ca="1">INDIRECT(ADDRESS((MATCH(Spells!C86,Components!$A$1:$A$173,0)),2,1,TRUE,"components"))</f>
        <v>0</v>
      </c>
      <c r="H86" s="31">
        <f ca="1">INDIRECT(ADDRESS((MATCH(Spells!D86,Components!$A$1:$A$173,0)),2,1,TRUE,"components"))</f>
      </c>
    </row>
    <row r="87" spans="1:8" s="1" customFormat="1" ht="12">
      <c r="A87" s="30" t="s">
        <v>656</v>
      </c>
      <c r="B87" s="30" t="s">
        <v>657</v>
      </c>
      <c r="C87" s="30" t="s">
        <v>658</v>
      </c>
      <c r="D87" s="30" t="s">
        <v>659</v>
      </c>
      <c r="E87" s="30"/>
      <c r="F87" s="31">
        <f ca="1">INDIRECT(ADDRESS((MATCH(Spells!B87,Components!$A$1:$A$173,0)),2,1,TRUE,"components"))</f>
      </c>
      <c r="G87" s="31">
        <f ca="1">INDIRECT(ADDRESS((MATCH(Spells!C87,Components!$A$1:$A$173,0)),2,1,TRUE,"components"))</f>
        <v>0</v>
      </c>
      <c r="H87" s="31">
        <f ca="1">INDIRECT(ADDRESS((MATCH(Spells!D87,Components!$A$1:$A$173,0)),2,1,TRUE,"components"))</f>
        <v>0</v>
      </c>
    </row>
    <row r="88" spans="1:8" s="1" customFormat="1" ht="12">
      <c r="A88" s="30" t="s">
        <v>660</v>
      </c>
      <c r="B88" s="30" t="s">
        <v>661</v>
      </c>
      <c r="C88" s="30" t="s">
        <v>662</v>
      </c>
      <c r="D88" s="30" t="s">
        <v>663</v>
      </c>
      <c r="E88" s="30"/>
      <c r="F88" s="31">
        <f ca="1">INDIRECT(ADDRESS((MATCH(Spells!B88,Components!$A$1:$A$173,0)),2,1,TRUE,"components"))</f>
      </c>
      <c r="G88" s="31">
        <f ca="1">INDIRECT(ADDRESS((MATCH(Spells!C88,Components!$A$1:$A$173,0)),2,1,TRUE,"components"))</f>
        <v>0</v>
      </c>
      <c r="H88" s="31">
        <f ca="1">INDIRECT(ADDRESS((MATCH(Spells!D88,Components!$A$1:$A$173,0)),2,1,TRUE,"components"))</f>
      </c>
    </row>
    <row r="89" spans="1:7" s="1" customFormat="1" ht="12">
      <c r="A89" s="30" t="s">
        <v>664</v>
      </c>
      <c r="B89" s="30" t="s">
        <v>665</v>
      </c>
      <c r="C89" s="30" t="s">
        <v>666</v>
      </c>
      <c r="D89" s="30"/>
      <c r="E89" s="30"/>
      <c r="F89" s="31">
        <f ca="1">INDIRECT(ADDRESS((MATCH(Spells!B89,Components!$A$1:$A$173,0)),2,1,TRUE,"components"))</f>
      </c>
      <c r="G89" s="31">
        <f ca="1">INDIRECT(ADDRESS((MATCH(Spells!C89,Components!$A$1:$A$173,0)),2,1,TRUE,"components"))</f>
        <v>0</v>
      </c>
    </row>
    <row r="90" spans="1:8" s="1" customFormat="1" ht="12">
      <c r="A90" s="30" t="s">
        <v>667</v>
      </c>
      <c r="B90" s="30" t="s">
        <v>668</v>
      </c>
      <c r="C90" s="30" t="s">
        <v>669</v>
      </c>
      <c r="D90" s="30" t="s">
        <v>670</v>
      </c>
      <c r="E90" s="30"/>
      <c r="F90" s="31">
        <f ca="1">INDIRECT(ADDRESS((MATCH(Spells!B90,Components!$A$1:$A$173,0)),2,1,TRUE,"components"))</f>
        <v>0</v>
      </c>
      <c r="G90" s="31">
        <f ca="1">INDIRECT(ADDRESS((MATCH(Spells!C90,Components!$A$1:$A$173,0)),2,1,TRUE,"components"))</f>
        <v>0</v>
      </c>
      <c r="H90" s="31">
        <f ca="1">INDIRECT(ADDRESS((MATCH(Spells!D90,Components!$A$1:$A$173,0)),2,1,TRUE,"components"))</f>
        <v>0</v>
      </c>
    </row>
    <row r="91" spans="1:8" s="1" customFormat="1" ht="12">
      <c r="A91" s="30" t="s">
        <v>671</v>
      </c>
      <c r="B91" s="30" t="s">
        <v>672</v>
      </c>
      <c r="C91" s="30" t="s">
        <v>673</v>
      </c>
      <c r="D91" s="30" t="s">
        <v>674</v>
      </c>
      <c r="E91" s="30"/>
      <c r="F91" s="31">
        <f ca="1">INDIRECT(ADDRESS((MATCH(Spells!B91,Components!$A$1:$A$173,0)),2,1,TRUE,"components"))</f>
      </c>
      <c r="G91" s="31">
        <f ca="1">INDIRECT(ADDRESS((MATCH(Spells!C91,Components!$A$1:$A$173,0)),2,1,TRUE,"components"))</f>
        <v>0</v>
      </c>
      <c r="H91" s="31">
        <f ca="1">INDIRECT(ADDRESS((MATCH(Spells!D91,Components!$A$1:$A$173,0)),2,1,TRUE,"components"))</f>
        <v>0</v>
      </c>
    </row>
    <row r="92" spans="1:8" s="1" customFormat="1" ht="12">
      <c r="A92" s="30" t="s">
        <v>675</v>
      </c>
      <c r="B92" s="30" t="s">
        <v>676</v>
      </c>
      <c r="C92" s="30" t="s">
        <v>677</v>
      </c>
      <c r="D92" s="30" t="s">
        <v>678</v>
      </c>
      <c r="E92" s="30"/>
      <c r="F92" s="31">
        <f ca="1">INDIRECT(ADDRESS((MATCH(Spells!B92,Components!$A$1:$A$173,0)),2,1,TRUE,"components"))</f>
      </c>
      <c r="G92" s="31">
        <f ca="1">INDIRECT(ADDRESS((MATCH(Spells!C92,Components!$A$1:$A$173,0)),2,1,TRUE,"components"))</f>
        <v>0</v>
      </c>
      <c r="H92" s="31">
        <f ca="1">INDIRECT(ADDRESS((MATCH(Spells!D92,Components!$A$1:$A$173,0)),2,1,TRUE,"components"))</f>
        <v>0</v>
      </c>
    </row>
    <row r="93" spans="1:8" s="1" customFormat="1" ht="12">
      <c r="A93" s="30" t="s">
        <v>679</v>
      </c>
      <c r="B93" s="30" t="s">
        <v>680</v>
      </c>
      <c r="C93" s="30" t="s">
        <v>681</v>
      </c>
      <c r="D93" s="30" t="s">
        <v>682</v>
      </c>
      <c r="E93" s="30"/>
      <c r="F93" s="31">
        <f ca="1">INDIRECT(ADDRESS((MATCH(Spells!B93,Components!$A$1:$A$173,0)),2,1,TRUE,"components"))</f>
        <v>0</v>
      </c>
      <c r="G93" s="31">
        <f ca="1">INDIRECT(ADDRESS((MATCH(Spells!C93,Components!$A$1:$A$173,0)),2,1,TRUE,"components"))</f>
        <v>0</v>
      </c>
      <c r="H93" s="31">
        <f ca="1">INDIRECT(ADDRESS((MATCH(Spells!D93,Components!$A$1:$A$173,0)),2,1,TRUE,"components"))</f>
        <v>0</v>
      </c>
    </row>
    <row r="94" spans="1:8" s="1" customFormat="1" ht="12">
      <c r="A94" s="30" t="s">
        <v>683</v>
      </c>
      <c r="B94" s="30" t="s">
        <v>684</v>
      </c>
      <c r="C94" s="30" t="s">
        <v>685</v>
      </c>
      <c r="D94" s="30" t="s">
        <v>686</v>
      </c>
      <c r="E94" s="30"/>
      <c r="F94" s="31">
        <f ca="1">INDIRECT(ADDRESS((MATCH(Spells!B94,Components!$A$1:$A$173,0)),2,1,TRUE,"components"))</f>
      </c>
      <c r="G94" s="31">
        <f ca="1">INDIRECT(ADDRESS((MATCH(Spells!C94,Components!$A$1:$A$173,0)),2,1,TRUE,"components"))</f>
        <v>0</v>
      </c>
      <c r="H94" s="31">
        <f ca="1">INDIRECT(ADDRESS((MATCH(Spells!D94,Components!$A$1:$A$173,0)),2,1,TRUE,"components"))</f>
      </c>
    </row>
    <row r="95" spans="1:8" s="1" customFormat="1" ht="12">
      <c r="A95" s="30" t="s">
        <v>687</v>
      </c>
      <c r="B95" s="30" t="s">
        <v>688</v>
      </c>
      <c r="C95" s="30" t="s">
        <v>689</v>
      </c>
      <c r="D95" s="30" t="s">
        <v>690</v>
      </c>
      <c r="E95" s="30"/>
      <c r="F95" s="31">
        <f ca="1">INDIRECT(ADDRESS((MATCH(Spells!B95,Components!$A$1:$A$173,0)),2,1,TRUE,"components"))</f>
      </c>
      <c r="G95" s="31">
        <f ca="1">INDIRECT(ADDRESS((MATCH(Spells!C95,Components!$A$1:$A$173,0)),2,1,TRUE,"components"))</f>
        <v>0</v>
      </c>
      <c r="H95" s="31">
        <f ca="1">INDIRECT(ADDRESS((MATCH(Spells!D95,Components!$A$1:$A$173,0)),2,1,TRUE,"components"))</f>
        <v>0</v>
      </c>
    </row>
    <row r="96" spans="1:8" s="1" customFormat="1" ht="12">
      <c r="A96" s="30" t="s">
        <v>691</v>
      </c>
      <c r="B96" s="30" t="s">
        <v>692</v>
      </c>
      <c r="C96" s="30" t="s">
        <v>693</v>
      </c>
      <c r="D96" s="30" t="s">
        <v>694</v>
      </c>
      <c r="E96" s="30"/>
      <c r="F96" s="31">
        <f ca="1">INDIRECT(ADDRESS((MATCH(Spells!B96,Components!$A$1:$A$173,0)),2,1,TRUE,"components"))</f>
      </c>
      <c r="G96" s="31">
        <f ca="1">INDIRECT(ADDRESS((MATCH(Spells!C96,Components!$A$1:$A$173,0)),2,1,TRUE,"components"))</f>
      </c>
      <c r="H96" s="31">
        <f ca="1">INDIRECT(ADDRESS((MATCH(Spells!D96,Components!$A$1:$A$173,0)),2,1,TRUE,"components"))</f>
        <v>0</v>
      </c>
    </row>
    <row r="97" spans="1:8" s="1" customFormat="1" ht="12">
      <c r="A97" s="30" t="s">
        <v>695</v>
      </c>
      <c r="B97" s="30" t="s">
        <v>696</v>
      </c>
      <c r="C97" s="30" t="s">
        <v>697</v>
      </c>
      <c r="D97" s="30" t="s">
        <v>698</v>
      </c>
      <c r="E97" s="30"/>
      <c r="F97" s="31">
        <f ca="1">INDIRECT(ADDRESS((MATCH(Spells!B97,Components!$A$1:$A$173,0)),2,1,TRUE,"components"))</f>
        <v>0</v>
      </c>
      <c r="G97" s="31">
        <f ca="1">INDIRECT(ADDRESS((MATCH(Spells!C97,Components!$A$1:$A$173,0)),2,1,TRUE,"components"))</f>
        <v>0</v>
      </c>
      <c r="H97" s="31">
        <f ca="1">INDIRECT(ADDRESS((MATCH(Spells!D97,Components!$A$1:$A$173,0)),2,1,TRUE,"components"))</f>
      </c>
    </row>
    <row r="98" spans="1:8" s="1" customFormat="1" ht="12">
      <c r="A98" s="30" t="s">
        <v>699</v>
      </c>
      <c r="B98" s="30" t="s">
        <v>700</v>
      </c>
      <c r="C98" s="30" t="s">
        <v>701</v>
      </c>
      <c r="D98" s="30" t="s">
        <v>702</v>
      </c>
      <c r="E98" s="30"/>
      <c r="F98" s="31">
        <f ca="1">INDIRECT(ADDRESS((MATCH(Spells!B98,Components!$A$1:$A$173,0)),2,1,TRUE,"components"))</f>
      </c>
      <c r="G98" s="31">
        <f ca="1">INDIRECT(ADDRESS((MATCH(Spells!C98,Components!$A$1:$A$173,0)),2,1,TRUE,"components"))</f>
        <v>0</v>
      </c>
      <c r="H98" s="31">
        <f ca="1">INDIRECT(ADDRESS((MATCH(Spells!D98,Components!$A$1:$A$173,0)),2,1,TRUE,"components"))</f>
        <v>0</v>
      </c>
    </row>
    <row r="99" spans="1:8" s="1" customFormat="1" ht="12">
      <c r="A99" s="30" t="s">
        <v>703</v>
      </c>
      <c r="B99" s="30" t="s">
        <v>704</v>
      </c>
      <c r="C99" s="30" t="s">
        <v>705</v>
      </c>
      <c r="D99" s="30" t="s">
        <v>706</v>
      </c>
      <c r="E99" s="30"/>
      <c r="F99" s="31">
        <f ca="1">INDIRECT(ADDRESS((MATCH(Spells!B99,Components!$A$1:$A$173,0)),2,1,TRUE,"components"))</f>
      </c>
      <c r="G99" s="31">
        <f ca="1">INDIRECT(ADDRESS((MATCH(Spells!C99,Components!$A$1:$A$173,0)),2,1,TRUE,"components"))</f>
        <v>0</v>
      </c>
      <c r="H99" s="31">
        <f ca="1">INDIRECT(ADDRESS((MATCH(Spells!D99,Components!$A$1:$A$173,0)),2,1,TRUE,"components"))</f>
        <v>0</v>
      </c>
    </row>
    <row r="100" spans="1:8" s="1" customFormat="1" ht="12">
      <c r="A100" s="30" t="s">
        <v>707</v>
      </c>
      <c r="B100" s="30" t="s">
        <v>708</v>
      </c>
      <c r="C100" s="30" t="s">
        <v>709</v>
      </c>
      <c r="D100" s="30" t="s">
        <v>710</v>
      </c>
      <c r="E100" s="30"/>
      <c r="F100" s="31">
        <f ca="1">INDIRECT(ADDRESS((MATCH(Spells!B100,Components!$A$1:$A$173,0)),2,1,TRUE,"components"))</f>
        <v>0</v>
      </c>
      <c r="G100" s="31">
        <f ca="1">INDIRECT(ADDRESS((MATCH(Spells!C100,Components!$A$1:$A$173,0)),2,1,TRUE,"components"))</f>
        <v>0</v>
      </c>
      <c r="H100" s="31">
        <f ca="1">INDIRECT(ADDRESS((MATCH(Spells!D100,Components!$A$1:$A$173,0)),2,1,TRUE,"components"))</f>
        <v>0</v>
      </c>
    </row>
    <row r="101" spans="1:8" s="1" customFormat="1" ht="12">
      <c r="A101" s="30" t="s">
        <v>711</v>
      </c>
      <c r="B101" s="30" t="s">
        <v>712</v>
      </c>
      <c r="C101" s="30" t="s">
        <v>713</v>
      </c>
      <c r="D101" s="30" t="s">
        <v>714</v>
      </c>
      <c r="E101" s="30"/>
      <c r="F101" s="31">
        <f ca="1">INDIRECT(ADDRESS((MATCH(Spells!B101,Components!$A$1:$A$173,0)),2,1,TRUE,"components"))</f>
        <v>0</v>
      </c>
      <c r="G101" s="31">
        <f ca="1">INDIRECT(ADDRESS((MATCH(Spells!C101,Components!$A$1:$A$173,0)),2,1,TRUE,"components"))</f>
        <v>0</v>
      </c>
      <c r="H101" s="31">
        <f ca="1">INDIRECT(ADDRESS((MATCH(Spells!D101,Components!$A$1:$A$173,0)),2,1,TRUE,"components"))</f>
        <v>0</v>
      </c>
    </row>
    <row r="102" spans="1:8" s="1" customFormat="1" ht="12">
      <c r="A102" s="30" t="s">
        <v>715</v>
      </c>
      <c r="B102" s="30" t="s">
        <v>716</v>
      </c>
      <c r="C102" s="30" t="s">
        <v>717</v>
      </c>
      <c r="D102" s="30" t="s">
        <v>718</v>
      </c>
      <c r="E102" s="30"/>
      <c r="F102" s="31">
        <f ca="1">INDIRECT(ADDRESS((MATCH(Spells!B102,Components!$A$1:$A$173,0)),2,1,TRUE,"components"))</f>
      </c>
      <c r="G102" s="31">
        <f ca="1">INDIRECT(ADDRESS((MATCH(Spells!C102,Components!$A$1:$A$173,0)),2,1,TRUE,"components"))</f>
        <v>0</v>
      </c>
      <c r="H102" s="31">
        <f ca="1">INDIRECT(ADDRESS((MATCH(Spells!D102,Components!$A$1:$A$173,0)),2,1,TRUE,"components"))</f>
      </c>
    </row>
    <row r="103" spans="1:8" s="1" customFormat="1" ht="12">
      <c r="A103" s="30" t="s">
        <v>719</v>
      </c>
      <c r="B103" s="30" t="s">
        <v>720</v>
      </c>
      <c r="C103" s="30" t="s">
        <v>721</v>
      </c>
      <c r="D103" s="30" t="s">
        <v>722</v>
      </c>
      <c r="E103" s="30"/>
      <c r="F103" s="31">
        <f ca="1">INDIRECT(ADDRESS((MATCH(Spells!B103,Components!$A$1:$A$173,0)),2,1,TRUE,"components"))</f>
        <v>0</v>
      </c>
      <c r="G103" s="31">
        <f ca="1">INDIRECT(ADDRESS((MATCH(Spells!C103,Components!$A$1:$A$173,0)),2,1,TRUE,"components"))</f>
        <v>0</v>
      </c>
      <c r="H103" s="31">
        <f ca="1">INDIRECT(ADDRESS((MATCH(Spells!D103,Components!$A$1:$A$173,0)),2,1,TRUE,"components"))</f>
        <v>0</v>
      </c>
    </row>
    <row r="104" spans="1:9" s="1" customFormat="1" ht="12">
      <c r="A104" s="30" t="s">
        <v>723</v>
      </c>
      <c r="B104" s="30" t="s">
        <v>724</v>
      </c>
      <c r="C104" s="30" t="s">
        <v>725</v>
      </c>
      <c r="D104" s="30" t="s">
        <v>726</v>
      </c>
      <c r="E104" s="30" t="s">
        <v>727</v>
      </c>
      <c r="F104" s="31">
        <f ca="1">INDIRECT(ADDRESS((MATCH(Spells!B104,Components!$A$1:$A$173,0)),2,1,TRUE,"components"))</f>
        <v>0</v>
      </c>
      <c r="G104" s="31">
        <f ca="1">INDIRECT(ADDRESS((MATCH(Spells!C104,Components!$A$1:$A$173,0)),2,1,TRUE,"components"))</f>
        <v>0</v>
      </c>
      <c r="H104" s="31">
        <f ca="1">INDIRECT(ADDRESS((MATCH(Spells!D104,Components!$A$1:$A$173,0)),2,1,TRUE,"components"))</f>
        <v>0</v>
      </c>
      <c r="I104" s="31">
        <f ca="1">INDIRECT(ADDRESS((MATCH(Spells!E104,Components!$A$1:$A$173,0)),2,1,TRUE,"components"))</f>
        <v>0</v>
      </c>
    </row>
    <row r="105" spans="1:9" s="1" customFormat="1" ht="12">
      <c r="A105" s="30" t="s">
        <v>728</v>
      </c>
      <c r="B105" s="30" t="s">
        <v>729</v>
      </c>
      <c r="C105" s="30" t="s">
        <v>730</v>
      </c>
      <c r="D105" s="30" t="s">
        <v>731</v>
      </c>
      <c r="E105" s="30" t="s">
        <v>732</v>
      </c>
      <c r="F105" s="31">
        <f ca="1">INDIRECT(ADDRESS((MATCH(Spells!B105,Components!$A$1:$A$173,0)),2,1,TRUE,"components"))</f>
        <v>0</v>
      </c>
      <c r="G105" s="31">
        <f ca="1">INDIRECT(ADDRESS((MATCH(Spells!C105,Components!$A$1:$A$173,0)),2,1,TRUE,"components"))</f>
      </c>
      <c r="H105" s="31">
        <f ca="1">INDIRECT(ADDRESS((MATCH(Spells!D105,Components!$A$1:$A$173,0)),2,1,TRUE,"components"))</f>
        <v>0</v>
      </c>
      <c r="I105" s="31">
        <f ca="1">INDIRECT(ADDRESS((MATCH(Spells!E105,Components!$A$1:$A$173,0)),2,1,TRUE,"components"))</f>
      </c>
    </row>
    <row r="106" spans="1:5" s="1" customFormat="1" ht="12">
      <c r="A106" s="32" t="s">
        <v>733</v>
      </c>
      <c r="B106" s="32"/>
      <c r="C106" s="32"/>
      <c r="D106" s="32"/>
      <c r="E106" s="32"/>
    </row>
    <row r="107" spans="1:7" s="1" customFormat="1" ht="12">
      <c r="A107" s="30" t="s">
        <v>734</v>
      </c>
      <c r="B107" s="30" t="s">
        <v>735</v>
      </c>
      <c r="C107" s="30" t="s">
        <v>736</v>
      </c>
      <c r="D107" s="30"/>
      <c r="E107" s="30"/>
      <c r="F107" s="31">
        <f ca="1">INDIRECT(ADDRESS((MATCH(Spells!B107,Components!$A$1:$A$173,0)),2,1,TRUE,"components"))</f>
      </c>
      <c r="G107" s="31">
        <f ca="1">INDIRECT(ADDRESS((MATCH(Spells!C107,Components!$A$1:$A$173,0)),2,1,TRUE,"components"))</f>
      </c>
    </row>
    <row r="108" spans="1:7" s="1" customFormat="1" ht="12">
      <c r="A108" s="30" t="s">
        <v>737</v>
      </c>
      <c r="B108" s="30" t="s">
        <v>738</v>
      </c>
      <c r="C108" s="30" t="s">
        <v>739</v>
      </c>
      <c r="D108" s="30"/>
      <c r="E108" s="30"/>
      <c r="F108" s="31">
        <f ca="1">INDIRECT(ADDRESS((MATCH(Spells!B108,Components!$A$1:$A$173,0)),2,1,TRUE,"components"))</f>
        <v>0</v>
      </c>
      <c r="G108" s="31">
        <f ca="1">INDIRECT(ADDRESS((MATCH(Spells!C108,Components!$A$1:$A$173,0)),2,1,TRUE,"components"))</f>
      </c>
    </row>
    <row r="109" spans="1:7" s="1" customFormat="1" ht="12">
      <c r="A109" s="30" t="s">
        <v>740</v>
      </c>
      <c r="B109" s="30" t="s">
        <v>741</v>
      </c>
      <c r="C109" s="30" t="s">
        <v>742</v>
      </c>
      <c r="D109" s="30"/>
      <c r="E109" s="30"/>
      <c r="F109" s="31">
        <f ca="1">INDIRECT(ADDRESS((MATCH(Spells!B109,Components!$A$1:$A$173,0)),2,1,TRUE,"components"))</f>
        <v>0</v>
      </c>
      <c r="G109" s="31">
        <f ca="1">INDIRECT(ADDRESS((MATCH(Spells!C109,Components!$A$1:$A$173,0)),2,1,TRUE,"components"))</f>
      </c>
    </row>
    <row r="110" spans="1:7" s="1" customFormat="1" ht="12">
      <c r="A110" s="30" t="s">
        <v>743</v>
      </c>
      <c r="B110" s="30" t="s">
        <v>744</v>
      </c>
      <c r="C110" s="30" t="s">
        <v>745</v>
      </c>
      <c r="D110" s="30"/>
      <c r="E110" s="30"/>
      <c r="F110" s="31">
        <f ca="1">INDIRECT(ADDRESS((MATCH(Spells!B110,Components!$A$1:$A$173,0)),2,1,TRUE,"components"))</f>
      </c>
      <c r="G110" s="31">
        <f ca="1">INDIRECT(ADDRESS((MATCH(Spells!C110,Components!$A$1:$A$173,0)),2,1,TRUE,"components"))</f>
      </c>
    </row>
    <row r="111" spans="1:7" s="1" customFormat="1" ht="12">
      <c r="A111" s="30" t="s">
        <v>746</v>
      </c>
      <c r="B111" s="30" t="s">
        <v>747</v>
      </c>
      <c r="C111" s="30" t="s">
        <v>748</v>
      </c>
      <c r="D111" s="30"/>
      <c r="E111" s="30"/>
      <c r="F111" s="31">
        <f ca="1">INDIRECT(ADDRESS((MATCH(Spells!B111,Components!$A$1:$A$173,0)),2,1,TRUE,"components"))</f>
        <v>0</v>
      </c>
      <c r="G111" s="31">
        <f ca="1">INDIRECT(ADDRESS((MATCH(Spells!C111,Components!$A$1:$A$173,0)),2,1,TRUE,"components"))</f>
        <v>0</v>
      </c>
    </row>
    <row r="112" spans="1:7" s="1" customFormat="1" ht="12">
      <c r="A112" s="30" t="s">
        <v>749</v>
      </c>
      <c r="B112" s="30" t="s">
        <v>750</v>
      </c>
      <c r="C112" s="30" t="s">
        <v>751</v>
      </c>
      <c r="D112" s="30"/>
      <c r="E112" s="30"/>
      <c r="F112" s="31">
        <f ca="1">INDIRECT(ADDRESS((MATCH(Spells!B112,Components!$A$1:$A$173,0)),2,1,TRUE,"components"))</f>
        <v>0</v>
      </c>
      <c r="G112" s="31">
        <f ca="1">INDIRECT(ADDRESS((MATCH(Spells!C112,Components!$A$1:$A$173,0)),2,1,TRUE,"components"))</f>
        <v>0</v>
      </c>
    </row>
    <row r="113" spans="1:7" s="1" customFormat="1" ht="12">
      <c r="A113" s="30" t="s">
        <v>752</v>
      </c>
      <c r="B113" s="30" t="s">
        <v>753</v>
      </c>
      <c r="C113" s="30" t="s">
        <v>754</v>
      </c>
      <c r="D113" s="30"/>
      <c r="E113" s="30"/>
      <c r="F113" s="31">
        <f ca="1">INDIRECT(ADDRESS((MATCH(Spells!B113,Components!$A$1:$A$173,0)),2,1,TRUE,"components"))</f>
      </c>
      <c r="G113" s="31">
        <f ca="1">INDIRECT(ADDRESS((MATCH(Spells!C113,Components!$A$1:$A$173,0)),2,1,TRUE,"components"))</f>
        <v>0</v>
      </c>
    </row>
    <row r="114" spans="1:7" s="1" customFormat="1" ht="12">
      <c r="A114" s="30" t="s">
        <v>755</v>
      </c>
      <c r="B114" s="30" t="s">
        <v>756</v>
      </c>
      <c r="C114" s="30" t="s">
        <v>757</v>
      </c>
      <c r="D114" s="30"/>
      <c r="E114" s="30"/>
      <c r="F114" s="31">
        <f ca="1">INDIRECT(ADDRESS((MATCH(Spells!B114,Components!$A$1:$A$173,0)),2,1,TRUE,"components"))</f>
      </c>
      <c r="G114" s="31">
        <f ca="1">INDIRECT(ADDRESS((MATCH(Spells!C114,Components!$A$1:$A$173,0)),2,1,TRUE,"components"))</f>
        <v>0</v>
      </c>
    </row>
    <row r="115" spans="1:7" s="1" customFormat="1" ht="12">
      <c r="A115" s="30" t="s">
        <v>758</v>
      </c>
      <c r="B115" s="30" t="s">
        <v>759</v>
      </c>
      <c r="C115" s="30" t="s">
        <v>760</v>
      </c>
      <c r="D115" s="30"/>
      <c r="E115" s="30"/>
      <c r="F115" s="31">
        <f ca="1">INDIRECT(ADDRESS((MATCH(Spells!B115,Components!$A$1:$A$173,0)),2,1,TRUE,"components"))</f>
        <v>0</v>
      </c>
      <c r="G115" s="31">
        <f ca="1">INDIRECT(ADDRESS((MATCH(Spells!C115,Components!$A$1:$A$173,0)),2,1,TRUE,"components"))</f>
        <v>0</v>
      </c>
    </row>
    <row r="116" spans="1:7" s="1" customFormat="1" ht="12">
      <c r="A116" s="30" t="s">
        <v>761</v>
      </c>
      <c r="B116" s="30" t="s">
        <v>762</v>
      </c>
      <c r="C116" s="30" t="s">
        <v>763</v>
      </c>
      <c r="D116" s="30"/>
      <c r="E116" s="30"/>
      <c r="F116" s="31">
        <f ca="1">INDIRECT(ADDRESS((MATCH(Spells!B116,Components!$A$1:$A$173,0)),2,1,TRUE,"components"))</f>
        <v>0</v>
      </c>
      <c r="G116" s="31">
        <f ca="1">INDIRECT(ADDRESS((MATCH(Spells!C116,Components!$A$1:$A$173,0)),2,1,TRUE,"components"))</f>
        <v>0</v>
      </c>
    </row>
    <row r="117" spans="1:7" s="1" customFormat="1" ht="12">
      <c r="A117" s="30" t="s">
        <v>764</v>
      </c>
      <c r="B117" s="30" t="s">
        <v>765</v>
      </c>
      <c r="C117" s="30" t="s">
        <v>766</v>
      </c>
      <c r="D117" s="30"/>
      <c r="E117" s="30"/>
      <c r="F117" s="31">
        <f ca="1">INDIRECT(ADDRESS((MATCH(Spells!B117,Components!$A$1:$A$173,0)),2,1,TRUE,"components"))</f>
      </c>
      <c r="G117" s="31">
        <f ca="1">INDIRECT(ADDRESS((MATCH(Spells!C117,Components!$A$1:$A$173,0)),2,1,TRUE,"components"))</f>
        <v>0</v>
      </c>
    </row>
    <row r="118" spans="1:7" s="1" customFormat="1" ht="12">
      <c r="A118" s="30" t="s">
        <v>767</v>
      </c>
      <c r="B118" s="30" t="s">
        <v>768</v>
      </c>
      <c r="C118" s="30" t="s">
        <v>769</v>
      </c>
      <c r="D118" s="30"/>
      <c r="E118" s="30"/>
      <c r="F118" s="31">
        <f ca="1">INDIRECT(ADDRESS((MATCH(Spells!B118,Components!$A$1:$A$173,0)),2,1,TRUE,"components"))</f>
      </c>
      <c r="G118" s="31">
        <f ca="1">INDIRECT(ADDRESS((MATCH(Spells!C118,Components!$A$1:$A$173,0)),2,1,TRUE,"components"))</f>
        <v>0</v>
      </c>
    </row>
    <row r="119" spans="1:8" s="1" customFormat="1" ht="12">
      <c r="A119" s="30" t="s">
        <v>770</v>
      </c>
      <c r="B119" s="30" t="s">
        <v>771</v>
      </c>
      <c r="C119" s="30" t="s">
        <v>772</v>
      </c>
      <c r="D119" s="30" t="s">
        <v>773</v>
      </c>
      <c r="E119" s="30"/>
      <c r="F119" s="31">
        <f ca="1">INDIRECT(ADDRESS((MATCH(Spells!B119,Components!$A$1:$A$173,0)),2,1,TRUE,"components"))</f>
        <v>0</v>
      </c>
      <c r="G119" s="31">
        <f ca="1">INDIRECT(ADDRESS((MATCH(Spells!C119,Components!$A$1:$A$173,0)),2,1,TRUE,"components"))</f>
      </c>
      <c r="H119" s="31">
        <f ca="1">INDIRECT(ADDRESS((MATCH(Spells!D119,Components!$A$1:$A$173,0)),2,1,TRUE,"components"))</f>
      </c>
    </row>
    <row r="120" spans="1:7" s="1" customFormat="1" ht="12">
      <c r="A120" s="30" t="s">
        <v>774</v>
      </c>
      <c r="B120" s="30" t="s">
        <v>775</v>
      </c>
      <c r="C120" s="30" t="s">
        <v>776</v>
      </c>
      <c r="D120" s="30"/>
      <c r="E120" s="30"/>
      <c r="F120" s="31">
        <f ca="1">INDIRECT(ADDRESS((MATCH(Spells!B120,Components!$A$1:$A$173,0)),2,1,TRUE,"components"))</f>
      </c>
      <c r="G120" s="31">
        <f ca="1">INDIRECT(ADDRESS((MATCH(Spells!C120,Components!$A$1:$A$173,0)),2,1,TRUE,"components"))</f>
      </c>
    </row>
    <row r="121" spans="1:7" s="1" customFormat="1" ht="12">
      <c r="A121" s="30" t="s">
        <v>777</v>
      </c>
      <c r="B121" s="30" t="s">
        <v>778</v>
      </c>
      <c r="C121" s="30" t="s">
        <v>779</v>
      </c>
      <c r="D121" s="30"/>
      <c r="E121" s="30"/>
      <c r="F121" s="31">
        <f ca="1">INDIRECT(ADDRESS((MATCH(Spells!B121,Components!$A$1:$A$173,0)),2,1,TRUE,"components"))</f>
      </c>
      <c r="G121" s="31">
        <f ca="1">INDIRECT(ADDRESS((MATCH(Spells!C121,Components!$A$1:$A$173,0)),2,1,TRUE,"components"))</f>
      </c>
    </row>
    <row r="122" spans="1:8" s="1" customFormat="1" ht="12">
      <c r="A122" s="30" t="s">
        <v>780</v>
      </c>
      <c r="B122" s="30" t="s">
        <v>781</v>
      </c>
      <c r="C122" s="30" t="s">
        <v>782</v>
      </c>
      <c r="D122" s="30" t="s">
        <v>783</v>
      </c>
      <c r="E122" s="30"/>
      <c r="F122" s="31">
        <f ca="1">INDIRECT(ADDRESS((MATCH(Spells!B122,Components!$A$1:$A$173,0)),2,1,TRUE,"components"))</f>
        <v>0</v>
      </c>
      <c r="G122" s="31">
        <f ca="1">INDIRECT(ADDRESS((MATCH(Spells!C122,Components!$A$1:$A$173,0)),2,1,TRUE,"components"))</f>
      </c>
      <c r="H122" s="31">
        <f ca="1">INDIRECT(ADDRESS((MATCH(Spells!D122,Components!$A$1:$A$173,0)),2,1,TRUE,"components"))</f>
      </c>
    </row>
    <row r="123" spans="1:8" s="1" customFormat="1" ht="12">
      <c r="A123" s="30" t="s">
        <v>784</v>
      </c>
      <c r="B123" s="30" t="s">
        <v>785</v>
      </c>
      <c r="C123" s="30" t="s">
        <v>786</v>
      </c>
      <c r="D123" s="30" t="s">
        <v>787</v>
      </c>
      <c r="E123" s="30"/>
      <c r="F123" s="31">
        <f ca="1">INDIRECT(ADDRESS((MATCH(Spells!B123,Components!$A$1:$A$173,0)),2,1,TRUE,"components"))</f>
        <v>0</v>
      </c>
      <c r="G123" s="31">
        <f ca="1">INDIRECT(ADDRESS((MATCH(Spells!C123,Components!$A$1:$A$173,0)),2,1,TRUE,"components"))</f>
      </c>
      <c r="H123" s="31">
        <f ca="1">INDIRECT(ADDRESS((MATCH(Spells!D123,Components!$A$1:$A$173,0)),2,1,TRUE,"components"))</f>
        <v>0</v>
      </c>
    </row>
    <row r="124" spans="1:8" s="1" customFormat="1" ht="12">
      <c r="A124" s="30" t="s">
        <v>788</v>
      </c>
      <c r="B124" s="30" t="s">
        <v>789</v>
      </c>
      <c r="C124" s="30" t="s">
        <v>790</v>
      </c>
      <c r="D124" s="30" t="s">
        <v>791</v>
      </c>
      <c r="E124" s="30"/>
      <c r="F124" s="31">
        <f ca="1">INDIRECT(ADDRESS((MATCH(Spells!B124,Components!$A$1:$A$173,0)),2,1,TRUE,"components"))</f>
      </c>
      <c r="G124" s="31">
        <f ca="1">INDIRECT(ADDRESS((MATCH(Spells!C124,Components!$A$1:$A$173,0)),2,1,TRUE,"components"))</f>
        <v>0</v>
      </c>
      <c r="H124" s="31">
        <f ca="1">INDIRECT(ADDRESS((MATCH(Spells!D124,Components!$A$1:$A$173,0)),2,1,TRUE,"components"))</f>
      </c>
    </row>
    <row r="125" spans="1:8" s="1" customFormat="1" ht="12">
      <c r="A125" s="30" t="s">
        <v>792</v>
      </c>
      <c r="B125" s="30" t="s">
        <v>793</v>
      </c>
      <c r="C125" s="30" t="s">
        <v>794</v>
      </c>
      <c r="D125" s="30" t="s">
        <v>795</v>
      </c>
      <c r="E125" s="30"/>
      <c r="F125" s="31">
        <f ca="1">INDIRECT(ADDRESS((MATCH(Spells!B125,Components!$A$1:$A$173,0)),2,1,TRUE,"components"))</f>
        <v>0</v>
      </c>
      <c r="G125" s="31">
        <f ca="1">INDIRECT(ADDRESS((MATCH(Spells!C125,Components!$A$1:$A$173,0)),2,1,TRUE,"components"))</f>
      </c>
      <c r="H125" s="31">
        <f ca="1">INDIRECT(ADDRESS((MATCH(Spells!D125,Components!$A$1:$A$173,0)),2,1,TRUE,"components"))</f>
      </c>
    </row>
    <row r="126" spans="1:8" s="1" customFormat="1" ht="12">
      <c r="A126" s="30" t="s">
        <v>796</v>
      </c>
      <c r="B126" s="30" t="s">
        <v>797</v>
      </c>
      <c r="C126" s="30" t="s">
        <v>798</v>
      </c>
      <c r="D126" s="30" t="s">
        <v>799</v>
      </c>
      <c r="E126" s="30"/>
      <c r="F126" s="31">
        <f ca="1">INDIRECT(ADDRESS((MATCH(Spells!B126,Components!$A$1:$A$173,0)),2,1,TRUE,"components"))</f>
      </c>
      <c r="G126" s="31">
        <f ca="1">INDIRECT(ADDRESS((MATCH(Spells!C126,Components!$A$1:$A$173,0)),2,1,TRUE,"components"))</f>
        <v>0</v>
      </c>
      <c r="H126" s="31">
        <f ca="1">INDIRECT(ADDRESS((MATCH(Spells!D126,Components!$A$1:$A$173,0)),2,1,TRUE,"components"))</f>
      </c>
    </row>
    <row r="127" spans="1:8" s="1" customFormat="1" ht="12">
      <c r="A127" s="30" t="s">
        <v>800</v>
      </c>
      <c r="B127" s="30" t="s">
        <v>801</v>
      </c>
      <c r="C127" s="30" t="s">
        <v>802</v>
      </c>
      <c r="D127" s="30" t="s">
        <v>803</v>
      </c>
      <c r="E127" s="30"/>
      <c r="F127" s="31">
        <f ca="1">INDIRECT(ADDRESS((MATCH(Spells!B127,Components!$A$1:$A$173,0)),2,1,TRUE,"components"))</f>
      </c>
      <c r="G127" s="31">
        <f ca="1">INDIRECT(ADDRESS((MATCH(Spells!C127,Components!$A$1:$A$173,0)),2,1,TRUE,"components"))</f>
      </c>
      <c r="H127" s="31">
        <f ca="1">INDIRECT(ADDRESS((MATCH(Spells!D127,Components!$A$1:$A$173,0)),2,1,TRUE,"components"))</f>
      </c>
    </row>
    <row r="128" spans="1:8" s="1" customFormat="1" ht="12">
      <c r="A128" s="30" t="s">
        <v>804</v>
      </c>
      <c r="B128" s="30" t="s">
        <v>805</v>
      </c>
      <c r="C128" s="30" t="s">
        <v>806</v>
      </c>
      <c r="D128" s="30" t="s">
        <v>807</v>
      </c>
      <c r="E128" s="30"/>
      <c r="F128" s="31">
        <f ca="1">INDIRECT(ADDRESS((MATCH(Spells!B128,Components!$A$1:$A$173,0)),2,1,TRUE,"components"))</f>
      </c>
      <c r="G128" s="31">
        <f ca="1">INDIRECT(ADDRESS((MATCH(Spells!C128,Components!$A$1:$A$173,0)),2,1,TRUE,"components"))</f>
      </c>
      <c r="H128" s="31">
        <f ca="1">INDIRECT(ADDRESS((MATCH(Spells!D128,Components!$A$1:$A$173,0)),2,1,TRUE,"components"))</f>
      </c>
    </row>
    <row r="129" spans="1:8" s="1" customFormat="1" ht="12">
      <c r="A129" s="30" t="s">
        <v>808</v>
      </c>
      <c r="B129" s="30" t="s">
        <v>809</v>
      </c>
      <c r="C129" s="30" t="s">
        <v>810</v>
      </c>
      <c r="D129" s="30" t="s">
        <v>811</v>
      </c>
      <c r="E129" s="30"/>
      <c r="F129" s="31">
        <f ca="1">INDIRECT(ADDRESS((MATCH(Spells!B129,Components!$A$1:$A$173,0)),2,1,TRUE,"components"))</f>
      </c>
      <c r="G129" s="31">
        <f ca="1">INDIRECT(ADDRESS((MATCH(Spells!C129,Components!$A$1:$A$173,0)),2,1,TRUE,"components"))</f>
      </c>
      <c r="H129" s="31">
        <f ca="1">INDIRECT(ADDRESS((MATCH(Spells!D129,Components!$A$1:$A$173,0)),2,1,TRUE,"components"))</f>
      </c>
    </row>
    <row r="130" spans="1:9" s="1" customFormat="1" ht="12">
      <c r="A130" s="30" t="s">
        <v>812</v>
      </c>
      <c r="B130" s="30" t="s">
        <v>813</v>
      </c>
      <c r="C130" s="30" t="s">
        <v>814</v>
      </c>
      <c r="D130" s="30" t="s">
        <v>815</v>
      </c>
      <c r="E130" s="30" t="s">
        <v>816</v>
      </c>
      <c r="F130" s="31">
        <f ca="1">INDIRECT(ADDRESS((MATCH(Spells!B130,Components!$A$1:$A$173,0)),2,1,TRUE,"components"))</f>
        <v>0</v>
      </c>
      <c r="G130" s="31">
        <f ca="1">INDIRECT(ADDRESS((MATCH(Spells!C130,Components!$A$1:$A$173,0)),2,1,TRUE,"components"))</f>
        <v>0</v>
      </c>
      <c r="H130" s="31">
        <f ca="1">INDIRECT(ADDRESS((MATCH(Spells!D130,Components!$A$1:$A$173,0)),2,1,TRUE,"components"))</f>
        <v>0</v>
      </c>
      <c r="I130" s="31">
        <f ca="1">INDIRECT(ADDRESS((MATCH(Spells!E130,Components!$A$1:$A$173,0)),2,1,TRUE,"components"))</f>
      </c>
    </row>
    <row r="131" spans="1:8" s="1" customFormat="1" ht="12">
      <c r="A131" s="30" t="s">
        <v>817</v>
      </c>
      <c r="B131" s="30" t="s">
        <v>818</v>
      </c>
      <c r="C131" s="30" t="s">
        <v>819</v>
      </c>
      <c r="D131" s="30" t="s">
        <v>820</v>
      </c>
      <c r="E131" s="30"/>
      <c r="F131" s="31">
        <f ca="1">INDIRECT(ADDRESS((MATCH(Spells!B131,Components!$A$1:$A$173,0)),2,1,TRUE,"components"))</f>
        <v>0</v>
      </c>
      <c r="G131" s="31">
        <f ca="1">INDIRECT(ADDRESS((MATCH(Spells!C131,Components!$A$1:$A$173,0)),2,1,TRUE,"components"))</f>
        <v>0</v>
      </c>
      <c r="H131" s="31">
        <f ca="1">INDIRECT(ADDRESS((MATCH(Spells!D131,Components!$A$1:$A$173,0)),2,1,TRUE,"components"))</f>
        <v>0</v>
      </c>
    </row>
    <row r="132" spans="1:9" s="1" customFormat="1" ht="12">
      <c r="A132" s="30" t="s">
        <v>821</v>
      </c>
      <c r="B132" s="30" t="s">
        <v>822</v>
      </c>
      <c r="C132" s="30" t="s">
        <v>823</v>
      </c>
      <c r="D132" s="30" t="s">
        <v>824</v>
      </c>
      <c r="E132" s="30" t="s">
        <v>825</v>
      </c>
      <c r="F132" s="31">
        <f ca="1">INDIRECT(ADDRESS((MATCH(Spells!B132,Components!$A$1:$A$173,0)),2,1,TRUE,"components"))</f>
      </c>
      <c r="G132" s="31">
        <f ca="1">INDIRECT(ADDRESS((MATCH(Spells!C132,Components!$A$1:$A$173,0)),2,1,TRUE,"components"))</f>
      </c>
      <c r="H132" s="31">
        <f ca="1">INDIRECT(ADDRESS((MATCH(Spells!D132,Components!$A$1:$A$173,0)),2,1,TRUE,"components"))</f>
      </c>
      <c r="I132" s="31">
        <f ca="1">INDIRECT(ADDRESS((MATCH(Spells!E132,Components!$A$1:$A$173,0)),2,1,TRUE,"components"))</f>
      </c>
    </row>
    <row r="133" spans="1:8" s="1" customFormat="1" ht="12">
      <c r="A133" s="30" t="s">
        <v>826</v>
      </c>
      <c r="B133" s="30" t="s">
        <v>827</v>
      </c>
      <c r="C133" s="30" t="s">
        <v>828</v>
      </c>
      <c r="D133" s="30" t="s">
        <v>829</v>
      </c>
      <c r="E133" s="30"/>
      <c r="F133" s="31">
        <f ca="1">INDIRECT(ADDRESS((MATCH(Spells!B133,Components!$A$1:$A$173,0)),2,1,TRUE,"components"))</f>
      </c>
      <c r="G133" s="31">
        <f ca="1">INDIRECT(ADDRESS((MATCH(Spells!C133,Components!$A$1:$A$173,0)),2,1,TRUE,"components"))</f>
      </c>
      <c r="H133" s="31">
        <f ca="1">INDIRECT(ADDRESS((MATCH(Spells!D133,Components!$A$1:$A$173,0)),2,1,TRUE,"components"))</f>
      </c>
    </row>
    <row r="134" spans="1:8" s="1" customFormat="1" ht="12">
      <c r="A134" s="30" t="s">
        <v>830</v>
      </c>
      <c r="B134" s="30" t="s">
        <v>831</v>
      </c>
      <c r="C134" s="30" t="s">
        <v>832</v>
      </c>
      <c r="D134" s="30" t="s">
        <v>833</v>
      </c>
      <c r="E134" s="30"/>
      <c r="F134" s="31">
        <f ca="1">INDIRECT(ADDRESS((MATCH(Spells!B134,Components!$A$1:$A$173,0)),2,1,TRUE,"components"))</f>
      </c>
      <c r="G134" s="31">
        <f ca="1">INDIRECT(ADDRESS((MATCH(Spells!C134,Components!$A$1:$A$173,0)),2,1,TRUE,"components"))</f>
      </c>
      <c r="H134" s="31">
        <f ca="1">INDIRECT(ADDRESS((MATCH(Spells!D134,Components!$A$1:$A$173,0)),2,1,TRUE,"components"))</f>
      </c>
    </row>
    <row r="135" spans="1:8" s="1" customFormat="1" ht="12">
      <c r="A135" s="30" t="s">
        <v>834</v>
      </c>
      <c r="B135" s="30" t="s">
        <v>835</v>
      </c>
      <c r="C135" s="30" t="s">
        <v>836</v>
      </c>
      <c r="D135" s="30" t="s">
        <v>837</v>
      </c>
      <c r="E135" s="30"/>
      <c r="F135" s="31">
        <f ca="1">INDIRECT(ADDRESS((MATCH(Spells!B135,Components!$A$1:$A$173,0)),2,1,TRUE,"components"))</f>
      </c>
      <c r="G135" s="31">
        <f ca="1">INDIRECT(ADDRESS((MATCH(Spells!C135,Components!$A$1:$A$173,0)),2,1,TRUE,"components"))</f>
      </c>
      <c r="H135" s="31">
        <f ca="1">INDIRECT(ADDRESS((MATCH(Spells!D135,Components!$A$1:$A$173,0)),2,1,TRUE,"components"))</f>
      </c>
    </row>
    <row r="136" spans="1:5" s="1" customFormat="1" ht="12">
      <c r="A136" s="32" t="s">
        <v>838</v>
      </c>
      <c r="B136" s="32"/>
      <c r="C136" s="32"/>
      <c r="D136" s="32"/>
      <c r="E136" s="32"/>
    </row>
    <row r="137" spans="1:7" s="1" customFormat="1" ht="12">
      <c r="A137" s="30" t="s">
        <v>839</v>
      </c>
      <c r="B137" s="30" t="s">
        <v>840</v>
      </c>
      <c r="C137" s="30" t="s">
        <v>841</v>
      </c>
      <c r="D137" s="30"/>
      <c r="E137" s="30"/>
      <c r="F137" s="31">
        <f ca="1">INDIRECT(ADDRESS((MATCH(Spells!B137,Components!$A$1:$A$173,0)),2,1,TRUE,"components"))</f>
      </c>
      <c r="G137" s="31">
        <f ca="1">INDIRECT(ADDRESS((MATCH(Spells!C137,Components!$A$1:$A$173,0)),2,1,TRUE,"components"))</f>
      </c>
    </row>
    <row r="138" spans="1:7" s="1" customFormat="1" ht="12">
      <c r="A138" s="30" t="s">
        <v>842</v>
      </c>
      <c r="B138" s="30" t="s">
        <v>843</v>
      </c>
      <c r="C138" s="30" t="s">
        <v>844</v>
      </c>
      <c r="D138" s="30"/>
      <c r="E138" s="30"/>
      <c r="F138" s="31">
        <f ca="1">INDIRECT(ADDRESS((MATCH(Spells!B138,Components!$A$1:$A$173,0)),2,1,TRUE,"components"))</f>
      </c>
      <c r="G138" s="31">
        <f ca="1">INDIRECT(ADDRESS((MATCH(Spells!C138,Components!$A$1:$A$173,0)),2,1,TRUE,"components"))</f>
      </c>
    </row>
    <row r="139" spans="1:7" s="1" customFormat="1" ht="12">
      <c r="A139" s="30" t="s">
        <v>845</v>
      </c>
      <c r="B139" s="30" t="s">
        <v>846</v>
      </c>
      <c r="C139" s="30" t="s">
        <v>847</v>
      </c>
      <c r="D139" s="30"/>
      <c r="E139" s="30"/>
      <c r="F139" s="31">
        <f ca="1">INDIRECT(ADDRESS((MATCH(Spells!B139,Components!$A$1:$A$173,0)),2,1,TRUE,"components"))</f>
      </c>
      <c r="G139" s="31">
        <f ca="1">INDIRECT(ADDRESS((MATCH(Spells!C139,Components!$A$1:$A$173,0)),2,1,TRUE,"components"))</f>
      </c>
    </row>
    <row r="140" spans="1:7" s="1" customFormat="1" ht="12">
      <c r="A140" s="30" t="s">
        <v>848</v>
      </c>
      <c r="B140" s="30" t="s">
        <v>849</v>
      </c>
      <c r="C140" s="30" t="s">
        <v>850</v>
      </c>
      <c r="D140" s="30"/>
      <c r="E140" s="30"/>
      <c r="F140" s="31">
        <f ca="1">INDIRECT(ADDRESS((MATCH(Spells!B140,Components!$A$1:$A$173,0)),2,1,TRUE,"components"))</f>
      </c>
      <c r="G140" s="31">
        <f ca="1">INDIRECT(ADDRESS((MATCH(Spells!C140,Components!$A$1:$A$173,0)),2,1,TRUE,"components"))</f>
      </c>
    </row>
    <row r="141" spans="1:7" s="1" customFormat="1" ht="12">
      <c r="A141" s="30" t="s">
        <v>851</v>
      </c>
      <c r="B141" s="30" t="s">
        <v>852</v>
      </c>
      <c r="C141" s="30" t="s">
        <v>853</v>
      </c>
      <c r="D141" s="30"/>
      <c r="E141" s="30"/>
      <c r="F141" s="31">
        <f ca="1">INDIRECT(ADDRESS((MATCH(Spells!B141,Components!$A$1:$A$173,0)),2,1,TRUE,"components"))</f>
      </c>
      <c r="G141" s="31">
        <f ca="1">INDIRECT(ADDRESS((MATCH(Spells!C141,Components!$A$1:$A$173,0)),2,1,TRUE,"components"))</f>
      </c>
    </row>
    <row r="142" spans="1:7" s="1" customFormat="1" ht="12">
      <c r="A142" s="30" t="s">
        <v>854</v>
      </c>
      <c r="B142" s="30" t="s">
        <v>855</v>
      </c>
      <c r="C142" s="30" t="s">
        <v>856</v>
      </c>
      <c r="D142" s="30"/>
      <c r="E142" s="30"/>
      <c r="F142" s="31">
        <f ca="1">INDIRECT(ADDRESS((MATCH(Spells!B142,Components!$A$1:$A$173,0)),2,1,TRUE,"components"))</f>
      </c>
      <c r="G142" s="31">
        <f ca="1">INDIRECT(ADDRESS((MATCH(Spells!C142,Components!$A$1:$A$173,0)),2,1,TRUE,"components"))</f>
      </c>
    </row>
    <row r="143" spans="1:7" s="1" customFormat="1" ht="12">
      <c r="A143" s="30" t="s">
        <v>857</v>
      </c>
      <c r="B143" s="30" t="s">
        <v>858</v>
      </c>
      <c r="C143" s="30" t="s">
        <v>859</v>
      </c>
      <c r="D143" s="30"/>
      <c r="E143" s="30"/>
      <c r="F143" s="31">
        <f ca="1">INDIRECT(ADDRESS((MATCH(Spells!B143,Components!$A$1:$A$173,0)),2,1,TRUE,"components"))</f>
      </c>
      <c r="G143" s="31">
        <f ca="1">INDIRECT(ADDRESS((MATCH(Spells!C143,Components!$A$1:$A$173,0)),2,1,TRUE,"components"))</f>
      </c>
    </row>
    <row r="144" spans="1:7" s="1" customFormat="1" ht="12">
      <c r="A144" s="30" t="s">
        <v>860</v>
      </c>
      <c r="B144" s="30" t="s">
        <v>861</v>
      </c>
      <c r="C144" s="30" t="s">
        <v>862</v>
      </c>
      <c r="D144" s="30"/>
      <c r="E144" s="30"/>
      <c r="F144" s="31">
        <f ca="1">INDIRECT(ADDRESS((MATCH(Spells!B144,Components!$A$1:$A$173,0)),2,1,TRUE,"components"))</f>
      </c>
      <c r="G144" s="31">
        <f ca="1">INDIRECT(ADDRESS((MATCH(Spells!C144,Components!$A$1:$A$173,0)),2,1,TRUE,"components"))</f>
      </c>
    </row>
    <row r="145" spans="1:7" s="1" customFormat="1" ht="12">
      <c r="A145" s="30" t="s">
        <v>863</v>
      </c>
      <c r="B145" s="30" t="s">
        <v>864</v>
      </c>
      <c r="C145" s="30" t="s">
        <v>865</v>
      </c>
      <c r="D145" s="30"/>
      <c r="E145" s="30"/>
      <c r="F145" s="31">
        <f ca="1">INDIRECT(ADDRESS((MATCH(Spells!B145,Components!$A$1:$A$173,0)),2,1,TRUE,"components"))</f>
      </c>
      <c r="G145" s="31">
        <f ca="1">INDIRECT(ADDRESS((MATCH(Spells!C145,Components!$A$1:$A$173,0)),2,1,TRUE,"components"))</f>
      </c>
    </row>
    <row r="146" spans="1:7" s="1" customFormat="1" ht="12">
      <c r="A146" s="30" t="s">
        <v>866</v>
      </c>
      <c r="B146" s="30" t="s">
        <v>867</v>
      </c>
      <c r="C146" s="30" t="s">
        <v>868</v>
      </c>
      <c r="D146" s="30"/>
      <c r="E146" s="30"/>
      <c r="F146" s="31">
        <f ca="1">INDIRECT(ADDRESS((MATCH(Spells!B146,Components!$A$1:$A$173,0)),2,1,TRUE,"components"))</f>
      </c>
      <c r="G146" s="31">
        <f ca="1">INDIRECT(ADDRESS((MATCH(Spells!C146,Components!$A$1:$A$173,0)),2,1,TRUE,"components"))</f>
      </c>
    </row>
    <row r="147" spans="1:7" s="1" customFormat="1" ht="12">
      <c r="A147" s="30" t="s">
        <v>869</v>
      </c>
      <c r="B147" s="30" t="s">
        <v>870</v>
      </c>
      <c r="C147" s="30" t="s">
        <v>871</v>
      </c>
      <c r="D147" s="30"/>
      <c r="E147" s="30"/>
      <c r="F147" s="31">
        <f ca="1">INDIRECT(ADDRESS((MATCH(Spells!B147,Components!$A$1:$A$173,0)),2,1,TRUE,"components"))</f>
      </c>
      <c r="G147" s="31">
        <f ca="1">INDIRECT(ADDRESS((MATCH(Spells!C147,Components!$A$1:$A$173,0)),2,1,TRUE,"components"))</f>
      </c>
    </row>
    <row r="148" spans="1:8" s="1" customFormat="1" ht="12">
      <c r="A148" s="30" t="s">
        <v>872</v>
      </c>
      <c r="B148" s="30" t="s">
        <v>873</v>
      </c>
      <c r="C148" s="30" t="s">
        <v>874</v>
      </c>
      <c r="D148" s="30" t="s">
        <v>875</v>
      </c>
      <c r="E148" s="30"/>
      <c r="F148" s="31">
        <f ca="1">INDIRECT(ADDRESS((MATCH(Spells!B148,Components!$A$1:$A$173,0)),2,1,TRUE,"components"))</f>
      </c>
      <c r="G148" s="31">
        <f ca="1">INDIRECT(ADDRESS((MATCH(Spells!C148,Components!$A$1:$A$173,0)),2,1,TRUE,"components"))</f>
      </c>
      <c r="H148" s="31">
        <f ca="1">INDIRECT(ADDRESS((MATCH(Spells!D148,Components!$A$1:$A$173,0)),2,1,TRUE,"components"))</f>
      </c>
    </row>
    <row r="149" spans="1:8" s="1" customFormat="1" ht="12">
      <c r="A149" s="30" t="s">
        <v>876</v>
      </c>
      <c r="B149" s="30" t="s">
        <v>877</v>
      </c>
      <c r="C149" s="30" t="s">
        <v>878</v>
      </c>
      <c r="D149" s="30" t="s">
        <v>879</v>
      </c>
      <c r="E149" s="30"/>
      <c r="F149" s="31">
        <f ca="1">INDIRECT(ADDRESS((MATCH(Spells!B149,Components!$A$1:$A$173,0)),2,1,TRUE,"components"))</f>
      </c>
      <c r="G149" s="31">
        <f ca="1">INDIRECT(ADDRESS((MATCH(Spells!C149,Components!$A$1:$A$173,0)),2,1,TRUE,"components"))</f>
      </c>
      <c r="H149" s="31">
        <f ca="1">INDIRECT(ADDRESS((MATCH(Spells!D149,Components!$A$1:$A$173,0)),2,1,TRUE,"components"))</f>
      </c>
    </row>
    <row r="150" spans="1:8" s="1" customFormat="1" ht="12">
      <c r="A150" s="30" t="s">
        <v>880</v>
      </c>
      <c r="B150" s="30" t="s">
        <v>881</v>
      </c>
      <c r="C150" s="30" t="s">
        <v>882</v>
      </c>
      <c r="D150" s="30" t="s">
        <v>883</v>
      </c>
      <c r="E150" s="30"/>
      <c r="F150" s="31">
        <f ca="1">INDIRECT(ADDRESS((MATCH(Spells!B150,Components!$A$1:$A$173,0)),2,1,TRUE,"components"))</f>
      </c>
      <c r="G150" s="31">
        <f ca="1">INDIRECT(ADDRESS((MATCH(Spells!C150,Components!$A$1:$A$173,0)),2,1,TRUE,"components"))</f>
      </c>
      <c r="H150" s="31">
        <f ca="1">INDIRECT(ADDRESS((MATCH(Spells!D150,Components!$A$1:$A$173,0)),2,1,TRUE,"components"))</f>
      </c>
    </row>
    <row r="151" spans="1:8" s="1" customFormat="1" ht="12">
      <c r="A151" s="30" t="s">
        <v>884</v>
      </c>
      <c r="B151" s="30" t="s">
        <v>885</v>
      </c>
      <c r="C151" s="30" t="s">
        <v>886</v>
      </c>
      <c r="D151" s="30" t="s">
        <v>887</v>
      </c>
      <c r="E151" s="30"/>
      <c r="F151" s="31">
        <f ca="1">INDIRECT(ADDRESS((MATCH(Spells!B151,Components!$A$1:$A$173,0)),2,1,TRUE,"components"))</f>
      </c>
      <c r="G151" s="31">
        <f ca="1">INDIRECT(ADDRESS((MATCH(Spells!C151,Components!$A$1:$A$173,0)),2,1,TRUE,"components"))</f>
      </c>
      <c r="H151" s="31">
        <f ca="1">INDIRECT(ADDRESS((MATCH(Spells!D151,Components!$A$1:$A$173,0)),2,1,TRUE,"components"))</f>
      </c>
    </row>
    <row r="152" spans="1:8" s="1" customFormat="1" ht="12">
      <c r="A152" s="30" t="s">
        <v>888</v>
      </c>
      <c r="B152" s="30" t="s">
        <v>889</v>
      </c>
      <c r="C152" s="30" t="s">
        <v>890</v>
      </c>
      <c r="D152" s="30" t="s">
        <v>891</v>
      </c>
      <c r="E152" s="30"/>
      <c r="F152" s="31">
        <f ca="1">INDIRECT(ADDRESS((MATCH(Spells!B152,Components!$A$1:$A$173,0)),2,1,TRUE,"components"))</f>
      </c>
      <c r="G152" s="31">
        <f ca="1">INDIRECT(ADDRESS((MATCH(Spells!C152,Components!$A$1:$A$173,0)),2,1,TRUE,"components"))</f>
      </c>
      <c r="H152" s="31">
        <f ca="1">INDIRECT(ADDRESS((MATCH(Spells!D152,Components!$A$1:$A$173,0)),2,1,TRUE,"components"))</f>
      </c>
    </row>
    <row r="153" spans="1:8" s="1" customFormat="1" ht="12">
      <c r="A153" s="30" t="s">
        <v>892</v>
      </c>
      <c r="B153" s="30" t="s">
        <v>893</v>
      </c>
      <c r="C153" s="30" t="s">
        <v>894</v>
      </c>
      <c r="D153" s="30" t="s">
        <v>895</v>
      </c>
      <c r="E153" s="30"/>
      <c r="F153" s="31">
        <f ca="1">INDIRECT(ADDRESS((MATCH(Spells!B153,Components!$A$1:$A$173,0)),2,1,TRUE,"components"))</f>
      </c>
      <c r="G153" s="31">
        <f ca="1">INDIRECT(ADDRESS((MATCH(Spells!C153,Components!$A$1:$A$173,0)),2,1,TRUE,"components"))</f>
      </c>
      <c r="H153" s="31">
        <f ca="1">INDIRECT(ADDRESS((MATCH(Spells!D153,Components!$A$1:$A$173,0)),2,1,TRUE,"components"))</f>
      </c>
    </row>
    <row r="154" spans="1:8" s="1" customFormat="1" ht="12">
      <c r="A154" s="30" t="s">
        <v>896</v>
      </c>
      <c r="B154" s="30" t="s">
        <v>897</v>
      </c>
      <c r="C154" s="30" t="s">
        <v>898</v>
      </c>
      <c r="D154" s="30" t="s">
        <v>899</v>
      </c>
      <c r="E154" s="30"/>
      <c r="F154" s="31">
        <f ca="1">INDIRECT(ADDRESS((MATCH(Spells!B154,Components!$A$1:$A$173,0)),2,1,TRUE,"components"))</f>
      </c>
      <c r="G154" s="31">
        <f ca="1">INDIRECT(ADDRESS((MATCH(Spells!C154,Components!$A$1:$A$173,0)),2,1,TRUE,"components"))</f>
      </c>
      <c r="H154" s="31">
        <f ca="1">INDIRECT(ADDRESS((MATCH(Spells!D154,Components!$A$1:$A$173,0)),2,1,TRUE,"components"))</f>
      </c>
    </row>
    <row r="155" spans="1:8" s="1" customFormat="1" ht="12">
      <c r="A155" s="30" t="s">
        <v>900</v>
      </c>
      <c r="B155" s="30" t="s">
        <v>901</v>
      </c>
      <c r="C155" s="30" t="s">
        <v>902</v>
      </c>
      <c r="D155" s="30" t="s">
        <v>903</v>
      </c>
      <c r="E155" s="30"/>
      <c r="F155" s="31">
        <f ca="1">INDIRECT(ADDRESS((MATCH(Spells!B155,Components!$A$1:$A$173,0)),2,1,TRUE,"components"))</f>
      </c>
      <c r="G155" s="31">
        <f ca="1">INDIRECT(ADDRESS((MATCH(Spells!C155,Components!$A$1:$A$173,0)),2,1,TRUE,"components"))</f>
      </c>
      <c r="H155" s="31">
        <f ca="1">INDIRECT(ADDRESS((MATCH(Spells!D155,Components!$A$1:$A$173,0)),2,1,TRUE,"components"))</f>
      </c>
    </row>
    <row r="156" spans="1:8" s="1" customFormat="1" ht="12">
      <c r="A156" s="30" t="s">
        <v>904</v>
      </c>
      <c r="B156" s="30" t="s">
        <v>905</v>
      </c>
      <c r="C156" s="30" t="s">
        <v>906</v>
      </c>
      <c r="D156" s="30" t="s">
        <v>907</v>
      </c>
      <c r="E156" s="30"/>
      <c r="F156" s="31">
        <f ca="1">INDIRECT(ADDRESS((MATCH(Spells!B156,Components!$A$1:$A$173,0)),2,1,TRUE,"components"))</f>
      </c>
      <c r="G156" s="31">
        <f ca="1">INDIRECT(ADDRESS((MATCH(Spells!C156,Components!$A$1:$A$173,0)),2,1,TRUE,"components"))</f>
      </c>
      <c r="H156" s="31">
        <f ca="1">INDIRECT(ADDRESS((MATCH(Spells!D156,Components!$A$1:$A$173,0)),2,1,TRUE,"components"))</f>
      </c>
    </row>
    <row r="157" spans="1:8" s="1" customFormat="1" ht="12">
      <c r="A157" s="30" t="s">
        <v>908</v>
      </c>
      <c r="B157" s="30" t="s">
        <v>909</v>
      </c>
      <c r="C157" s="30" t="s">
        <v>910</v>
      </c>
      <c r="D157" s="30" t="s">
        <v>911</v>
      </c>
      <c r="E157" s="30"/>
      <c r="F157" s="31">
        <f ca="1">INDIRECT(ADDRESS((MATCH(Spells!B157,Components!$A$1:$A$173,0)),2,1,TRUE,"components"))</f>
      </c>
      <c r="G157" s="31">
        <f ca="1">INDIRECT(ADDRESS((MATCH(Spells!C157,Components!$A$1:$A$173,0)),2,1,TRUE,"components"))</f>
      </c>
      <c r="H157" s="31">
        <f ca="1">INDIRECT(ADDRESS((MATCH(Spells!D157,Components!$A$1:$A$173,0)),2,1,TRUE,"components"))</f>
      </c>
    </row>
    <row r="158" spans="1:8" s="1" customFormat="1" ht="12">
      <c r="A158" s="30" t="s">
        <v>912</v>
      </c>
      <c r="B158" s="30" t="s">
        <v>913</v>
      </c>
      <c r="C158" s="30" t="s">
        <v>914</v>
      </c>
      <c r="D158" s="30" t="s">
        <v>915</v>
      </c>
      <c r="E158" s="30"/>
      <c r="F158" s="31">
        <f ca="1">INDIRECT(ADDRESS((MATCH(Spells!B158,Components!$A$1:$A$173,0)),2,1,TRUE,"components"))</f>
      </c>
      <c r="G158" s="31">
        <f ca="1">INDIRECT(ADDRESS((MATCH(Spells!C158,Components!$A$1:$A$173,0)),2,1,TRUE,"components"))</f>
      </c>
      <c r="H158" s="31">
        <f ca="1">INDIRECT(ADDRESS((MATCH(Spells!D158,Components!$A$1:$A$173,0)),2,1,TRUE,"components"))</f>
      </c>
    </row>
    <row r="159" spans="1:8" s="1" customFormat="1" ht="12">
      <c r="A159" s="30" t="s">
        <v>916</v>
      </c>
      <c r="B159" s="30" t="s">
        <v>917</v>
      </c>
      <c r="C159" s="30" t="s">
        <v>918</v>
      </c>
      <c r="D159" s="30" t="s">
        <v>919</v>
      </c>
      <c r="E159" s="30"/>
      <c r="F159" s="31">
        <f ca="1">INDIRECT(ADDRESS((MATCH(Spells!B159,Components!$A$1:$A$173,0)),2,1,TRUE,"components"))</f>
      </c>
      <c r="G159" s="31">
        <f ca="1">INDIRECT(ADDRESS((MATCH(Spells!C159,Components!$A$1:$A$173,0)),2,1,TRUE,"components"))</f>
      </c>
      <c r="H159" s="31">
        <f ca="1">INDIRECT(ADDRESS((MATCH(Spells!D159,Components!$A$1:$A$173,0)),2,1,TRUE,"components"))</f>
      </c>
    </row>
    <row r="160" spans="1:9" s="1" customFormat="1" ht="12">
      <c r="A160" s="30" t="s">
        <v>920</v>
      </c>
      <c r="B160" s="30" t="s">
        <v>921</v>
      </c>
      <c r="C160" s="30" t="s">
        <v>922</v>
      </c>
      <c r="D160" s="30" t="s">
        <v>923</v>
      </c>
      <c r="E160" s="30" t="s">
        <v>924</v>
      </c>
      <c r="F160" s="31">
        <f ca="1">INDIRECT(ADDRESS((MATCH(Spells!B160,Components!$A$1:$A$173,0)),2,1,TRUE,"components"))</f>
      </c>
      <c r="G160" s="31">
        <f ca="1">INDIRECT(ADDRESS((MATCH(Spells!C160,Components!$A$1:$A$173,0)),2,1,TRUE,"components"))</f>
      </c>
      <c r="H160" s="31">
        <f ca="1">INDIRECT(ADDRESS((MATCH(Spells!D160,Components!$A$1:$A$173,0)),2,1,TRUE,"components"))</f>
      </c>
      <c r="I160" s="31">
        <f ca="1">INDIRECT(ADDRESS((MATCH(Spells!E160,Components!$A$1:$A$173,0)),2,1,TRUE,"components"))</f>
      </c>
    </row>
    <row r="161" spans="1:9" s="1" customFormat="1" ht="12">
      <c r="A161" s="30" t="s">
        <v>925</v>
      </c>
      <c r="B161" s="30" t="s">
        <v>926</v>
      </c>
      <c r="C161" s="30" t="s">
        <v>927</v>
      </c>
      <c r="D161" s="30" t="s">
        <v>928</v>
      </c>
      <c r="E161" s="30" t="s">
        <v>929</v>
      </c>
      <c r="F161" s="31">
        <f ca="1">INDIRECT(ADDRESS((MATCH(Spells!B161,Components!$A$1:$A$173,0)),2,1,TRUE,"components"))</f>
      </c>
      <c r="G161" s="31">
        <f ca="1">INDIRECT(ADDRESS((MATCH(Spells!C161,Components!$A$1:$A$173,0)),2,1,TRUE,"components"))</f>
      </c>
      <c r="H161" s="31">
        <f ca="1">INDIRECT(ADDRESS((MATCH(Spells!D161,Components!$A$1:$A$173,0)),2,1,TRUE,"components"))</f>
      </c>
      <c r="I161" s="31">
        <f ca="1">INDIRECT(ADDRESS((MATCH(Spells!E161,Components!$A$1:$A$173,0)),2,1,TRUE,"components"))</f>
      </c>
    </row>
    <row r="162" spans="1:8" s="1" customFormat="1" ht="12">
      <c r="A162" s="30" t="s">
        <v>930</v>
      </c>
      <c r="B162" s="30" t="s">
        <v>931</v>
      </c>
      <c r="C162" s="30" t="s">
        <v>932</v>
      </c>
      <c r="D162" s="30" t="s">
        <v>933</v>
      </c>
      <c r="E162" s="30"/>
      <c r="F162" s="31">
        <f ca="1">INDIRECT(ADDRESS((MATCH(Spells!B162,Components!$A$1:$A$173,0)),2,1,TRUE,"components"))</f>
      </c>
      <c r="G162" s="31">
        <f ca="1">INDIRECT(ADDRESS((MATCH(Spells!C162,Components!$A$1:$A$173,0)),2,1,TRUE,"components"))</f>
      </c>
      <c r="H162" s="31">
        <f ca="1">INDIRECT(ADDRESS((MATCH(Spells!D162,Components!$A$1:$A$173,0)),2,1,TRUE,"components"))</f>
      </c>
    </row>
    <row r="163" spans="1:8" s="1" customFormat="1" ht="12">
      <c r="A163" s="30" t="s">
        <v>934</v>
      </c>
      <c r="B163" s="30" t="s">
        <v>935</v>
      </c>
      <c r="C163" s="30" t="s">
        <v>936</v>
      </c>
      <c r="D163" s="30" t="s">
        <v>937</v>
      </c>
      <c r="E163" s="30"/>
      <c r="F163" s="31">
        <f ca="1">INDIRECT(ADDRESS((MATCH(Spells!B163,Components!$A$1:$A$173,0)),2,1,TRUE,"components"))</f>
        <v>0</v>
      </c>
      <c r="G163" s="31">
        <f ca="1">INDIRECT(ADDRESS((MATCH(Spells!C163,Components!$A$1:$A$173,0)),2,1,TRUE,"components"))</f>
        <v>0</v>
      </c>
      <c r="H163" s="31">
        <f ca="1">INDIRECT(ADDRESS((MATCH(Spells!D163,Components!$A$1:$A$173,0)),2,1,TRUE,"components"))</f>
        <v>0</v>
      </c>
    </row>
    <row r="164" spans="1:5" s="1" customFormat="1" ht="12">
      <c r="A164" s="32" t="s">
        <v>938</v>
      </c>
      <c r="B164" s="32"/>
      <c r="C164" s="32"/>
      <c r="D164" s="32"/>
      <c r="E164" s="32"/>
    </row>
    <row r="165" spans="1:7" s="1" customFormat="1" ht="12">
      <c r="A165" s="30" t="s">
        <v>939</v>
      </c>
      <c r="B165" s="30" t="s">
        <v>940</v>
      </c>
      <c r="C165" s="30" t="s">
        <v>941</v>
      </c>
      <c r="D165" s="30"/>
      <c r="E165" s="30"/>
      <c r="F165" s="31">
        <f ca="1">INDIRECT(ADDRESS((MATCH(Spells!B165,Components!$A$1:$A$173,0)),2,1,TRUE,"components"))</f>
        <v>0</v>
      </c>
      <c r="G165" s="31">
        <f ca="1">INDIRECT(ADDRESS((MATCH(Spells!C165,Components!$A$1:$A$173,0)),2,1,TRUE,"components"))</f>
      </c>
    </row>
    <row r="166" spans="1:7" s="1" customFormat="1" ht="12">
      <c r="A166" s="30" t="s">
        <v>942</v>
      </c>
      <c r="B166" s="30" t="s">
        <v>943</v>
      </c>
      <c r="C166" s="30" t="s">
        <v>944</v>
      </c>
      <c r="D166" s="30"/>
      <c r="E166" s="30"/>
      <c r="F166" s="31">
        <f ca="1">INDIRECT(ADDRESS((MATCH(Spells!B166,Components!$A$1:$A$173,0)),2,1,TRUE,"components"))</f>
      </c>
      <c r="G166" s="31">
        <f ca="1">INDIRECT(ADDRESS((MATCH(Spells!C166,Components!$A$1:$A$173,0)),2,1,TRUE,"components"))</f>
      </c>
    </row>
    <row r="167" spans="1:7" s="1" customFormat="1" ht="12">
      <c r="A167" s="30" t="s">
        <v>945</v>
      </c>
      <c r="B167" s="30" t="s">
        <v>946</v>
      </c>
      <c r="C167" s="30" t="s">
        <v>947</v>
      </c>
      <c r="D167" s="30"/>
      <c r="E167" s="30"/>
      <c r="F167" s="31">
        <f ca="1">INDIRECT(ADDRESS((MATCH(Spells!B167,Components!$A$1:$A$173,0)),2,1,TRUE,"components"))</f>
        <v>0</v>
      </c>
      <c r="G167" s="31">
        <f ca="1">INDIRECT(ADDRESS((MATCH(Spells!C167,Components!$A$1:$A$173,0)),2,1,TRUE,"components"))</f>
        <v>0</v>
      </c>
    </row>
    <row r="168" spans="1:7" s="1" customFormat="1" ht="12">
      <c r="A168" s="30" t="s">
        <v>948</v>
      </c>
      <c r="B168" s="30" t="s">
        <v>949</v>
      </c>
      <c r="C168" s="30" t="s">
        <v>950</v>
      </c>
      <c r="D168" s="30"/>
      <c r="E168" s="30"/>
      <c r="F168" s="31">
        <f ca="1">INDIRECT(ADDRESS((MATCH(Spells!B168,Components!$A$1:$A$173,0)),2,1,TRUE,"components"))</f>
        <v>0</v>
      </c>
      <c r="G168" s="31">
        <f ca="1">INDIRECT(ADDRESS((MATCH(Spells!C168,Components!$A$1:$A$173,0)),2,1,TRUE,"components"))</f>
        <v>0</v>
      </c>
    </row>
    <row r="169" spans="1:7" s="1" customFormat="1" ht="12">
      <c r="A169" s="30" t="s">
        <v>951</v>
      </c>
      <c r="B169" s="30" t="s">
        <v>952</v>
      </c>
      <c r="C169" s="30" t="s">
        <v>953</v>
      </c>
      <c r="D169" s="30"/>
      <c r="E169" s="30"/>
      <c r="F169" s="31">
        <f ca="1">INDIRECT(ADDRESS((MATCH(Spells!B169,Components!$A$1:$A$173,0)),2,1,TRUE,"components"))</f>
        <v>0</v>
      </c>
      <c r="G169" s="31">
        <f ca="1">INDIRECT(ADDRESS((MATCH(Spells!C169,Components!$A$1:$A$173,0)),2,1,TRUE,"components"))</f>
        <v>0</v>
      </c>
    </row>
    <row r="170" spans="1:7" s="1" customFormat="1" ht="12">
      <c r="A170" s="30" t="s">
        <v>954</v>
      </c>
      <c r="B170" s="30" t="s">
        <v>955</v>
      </c>
      <c r="C170" s="30" t="s">
        <v>956</v>
      </c>
      <c r="D170" s="30"/>
      <c r="E170" s="30"/>
      <c r="F170" s="31">
        <f ca="1">INDIRECT(ADDRESS((MATCH(Spells!B170,Components!$A$1:$A$173,0)),2,1,TRUE,"components"))</f>
        <v>0</v>
      </c>
      <c r="G170" s="31">
        <f ca="1">INDIRECT(ADDRESS((MATCH(Spells!C170,Components!$A$1:$A$173,0)),2,1,TRUE,"components"))</f>
        <v>0</v>
      </c>
    </row>
    <row r="171" spans="1:7" s="1" customFormat="1" ht="12">
      <c r="A171" s="30" t="s">
        <v>957</v>
      </c>
      <c r="B171" s="30" t="s">
        <v>958</v>
      </c>
      <c r="C171" s="30" t="s">
        <v>959</v>
      </c>
      <c r="D171" s="30"/>
      <c r="E171" s="30"/>
      <c r="F171" s="31">
        <f ca="1">INDIRECT(ADDRESS((MATCH(Spells!B171,Components!$A$1:$A$173,0)),2,1,TRUE,"components"))</f>
        <v>0</v>
      </c>
      <c r="G171" s="31">
        <f ca="1">INDIRECT(ADDRESS((MATCH(Spells!C171,Components!$A$1:$A$173,0)),2,1,TRUE,"components"))</f>
        <v>0</v>
      </c>
    </row>
    <row r="172" spans="1:7" s="1" customFormat="1" ht="12">
      <c r="A172" s="30" t="s">
        <v>960</v>
      </c>
      <c r="B172" s="30" t="s">
        <v>961</v>
      </c>
      <c r="C172" s="30" t="s">
        <v>962</v>
      </c>
      <c r="D172" s="30"/>
      <c r="E172" s="30"/>
      <c r="F172" s="31">
        <f ca="1">INDIRECT(ADDRESS((MATCH(Spells!B172,Components!$A$1:$A$173,0)),2,1,TRUE,"components"))</f>
        <v>0</v>
      </c>
      <c r="G172" s="31">
        <f ca="1">INDIRECT(ADDRESS((MATCH(Spells!C172,Components!$A$1:$A$173,0)),2,1,TRUE,"components"))</f>
        <v>0</v>
      </c>
    </row>
    <row r="173" spans="1:7" s="1" customFormat="1" ht="12">
      <c r="A173" s="30" t="s">
        <v>963</v>
      </c>
      <c r="B173" s="30" t="s">
        <v>964</v>
      </c>
      <c r="C173" s="30" t="s">
        <v>965</v>
      </c>
      <c r="D173" s="30"/>
      <c r="E173" s="30"/>
      <c r="F173" s="31">
        <f ca="1">INDIRECT(ADDRESS((MATCH(Spells!B173,Components!$A$1:$A$173,0)),2,1,TRUE,"components"))</f>
        <v>0</v>
      </c>
      <c r="G173" s="31">
        <f ca="1">INDIRECT(ADDRESS((MATCH(Spells!C173,Components!$A$1:$A$173,0)),2,1,TRUE,"components"))</f>
        <v>0</v>
      </c>
    </row>
    <row r="174" spans="1:7" s="1" customFormat="1" ht="12">
      <c r="A174" s="30" t="s">
        <v>966</v>
      </c>
      <c r="B174" s="30" t="s">
        <v>967</v>
      </c>
      <c r="C174" s="30" t="s">
        <v>968</v>
      </c>
      <c r="D174" s="30"/>
      <c r="E174" s="30"/>
      <c r="F174" s="31">
        <f ca="1">INDIRECT(ADDRESS((MATCH(Spells!B174,Components!$A$1:$A$173,0)),2,1,TRUE,"components"))</f>
      </c>
      <c r="G174" s="31">
        <f ca="1">INDIRECT(ADDRESS((MATCH(Spells!C174,Components!$A$1:$A$173,0)),2,1,TRUE,"components"))</f>
        <v>0</v>
      </c>
    </row>
    <row r="175" spans="1:7" s="1" customFormat="1" ht="12">
      <c r="A175" s="30" t="s">
        <v>969</v>
      </c>
      <c r="B175" s="30" t="s">
        <v>970</v>
      </c>
      <c r="C175" s="30" t="s">
        <v>971</v>
      </c>
      <c r="D175" s="30"/>
      <c r="E175" s="30"/>
      <c r="F175" s="31">
        <f ca="1">INDIRECT(ADDRESS((MATCH(Spells!B175,Components!$A$1:$A$173,0)),2,1,TRUE,"components"))</f>
        <v>0</v>
      </c>
      <c r="G175" s="31">
        <f ca="1">INDIRECT(ADDRESS((MATCH(Spells!C175,Components!$A$1:$A$173,0)),2,1,TRUE,"components"))</f>
        <v>0</v>
      </c>
    </row>
    <row r="176" spans="1:7" s="1" customFormat="1" ht="12">
      <c r="A176" s="30" t="s">
        <v>972</v>
      </c>
      <c r="B176" s="30" t="s">
        <v>973</v>
      </c>
      <c r="C176" s="30" t="s">
        <v>974</v>
      </c>
      <c r="D176" s="30"/>
      <c r="E176" s="30"/>
      <c r="F176" s="31">
        <f ca="1">INDIRECT(ADDRESS((MATCH(Spells!B176,Components!$A$1:$A$173,0)),2,1,TRUE,"components"))</f>
        <v>0</v>
      </c>
      <c r="G176" s="31">
        <f ca="1">INDIRECT(ADDRESS((MATCH(Spells!C176,Components!$A$1:$A$173,0)),2,1,TRUE,"components"))</f>
        <v>0</v>
      </c>
    </row>
    <row r="177" spans="1:7" s="1" customFormat="1" ht="12">
      <c r="A177" s="30" t="s">
        <v>975</v>
      </c>
      <c r="B177" s="30" t="s">
        <v>976</v>
      </c>
      <c r="C177" s="30" t="s">
        <v>977</v>
      </c>
      <c r="D177" s="30"/>
      <c r="E177" s="30"/>
      <c r="F177" s="31">
        <f ca="1">INDIRECT(ADDRESS((MATCH(Spells!B177,Components!$A$1:$A$173,0)),2,1,TRUE,"components"))</f>
        <v>0</v>
      </c>
      <c r="G177" s="31">
        <f ca="1">INDIRECT(ADDRESS((MATCH(Spells!C177,Components!$A$1:$A$173,0)),2,1,TRUE,"components"))</f>
        <v>0</v>
      </c>
    </row>
    <row r="178" spans="1:8" s="1" customFormat="1" ht="12">
      <c r="A178" s="30" t="s">
        <v>978</v>
      </c>
      <c r="B178" s="30" t="s">
        <v>979</v>
      </c>
      <c r="C178" s="30" t="s">
        <v>980</v>
      </c>
      <c r="D178" s="30" t="s">
        <v>981</v>
      </c>
      <c r="E178" s="30"/>
      <c r="F178" s="31">
        <f ca="1">INDIRECT(ADDRESS((MATCH(Spells!B178,Components!$A$1:$A$173,0)),2,1,TRUE,"components"))</f>
        <v>0</v>
      </c>
      <c r="G178" s="31">
        <f ca="1">INDIRECT(ADDRESS((MATCH(Spells!C178,Components!$A$1:$A$173,0)),2,1,TRUE,"components"))</f>
        <v>0</v>
      </c>
      <c r="H178" s="31">
        <f ca="1">INDIRECT(ADDRESS((MATCH(Spells!D178,Components!$A$1:$A$173,0)),2,1,TRUE,"components"))</f>
        <v>0</v>
      </c>
    </row>
    <row r="179" spans="1:8" s="1" customFormat="1" ht="12">
      <c r="A179" s="30" t="s">
        <v>982</v>
      </c>
      <c r="B179" s="30" t="s">
        <v>983</v>
      </c>
      <c r="C179" s="30" t="s">
        <v>984</v>
      </c>
      <c r="D179" s="30" t="s">
        <v>985</v>
      </c>
      <c r="E179" s="30"/>
      <c r="F179" s="31">
        <f ca="1">INDIRECT(ADDRESS((MATCH(Spells!B179,Components!$A$1:$A$173,0)),2,1,TRUE,"components"))</f>
      </c>
      <c r="G179" s="31">
        <f ca="1">INDIRECT(ADDRESS((MATCH(Spells!C179,Components!$A$1:$A$173,0)),2,1,TRUE,"components"))</f>
        <v>0</v>
      </c>
      <c r="H179" s="31">
        <f ca="1">INDIRECT(ADDRESS((MATCH(Spells!D179,Components!$A$1:$A$173,0)),2,1,TRUE,"components"))</f>
        <v>0</v>
      </c>
    </row>
    <row r="180" spans="1:8" s="1" customFormat="1" ht="12">
      <c r="A180" s="30" t="s">
        <v>986</v>
      </c>
      <c r="B180" s="30" t="s">
        <v>987</v>
      </c>
      <c r="C180" s="30" t="s">
        <v>988</v>
      </c>
      <c r="D180" s="30" t="s">
        <v>989</v>
      </c>
      <c r="E180" s="30"/>
      <c r="F180" s="31">
        <f ca="1">INDIRECT(ADDRESS((MATCH(Spells!B180,Components!$A$1:$A$173,0)),2,1,TRUE,"components"))</f>
      </c>
      <c r="G180" s="31">
        <f ca="1">INDIRECT(ADDRESS((MATCH(Spells!C180,Components!$A$1:$A$173,0)),2,1,TRUE,"components"))</f>
        <v>0</v>
      </c>
      <c r="H180" s="31">
        <f ca="1">INDIRECT(ADDRESS((MATCH(Spells!D180,Components!$A$1:$A$173,0)),2,1,TRUE,"components"))</f>
      </c>
    </row>
    <row r="181" spans="1:8" s="1" customFormat="1" ht="12">
      <c r="A181" s="30" t="s">
        <v>990</v>
      </c>
      <c r="B181" s="30" t="s">
        <v>991</v>
      </c>
      <c r="C181" s="30" t="s">
        <v>992</v>
      </c>
      <c r="D181" s="30" t="s">
        <v>993</v>
      </c>
      <c r="E181" s="30"/>
      <c r="F181" s="31">
        <f ca="1">INDIRECT(ADDRESS((MATCH(Spells!B181,Components!$A$1:$A$173,0)),2,1,TRUE,"components"))</f>
        <v>0</v>
      </c>
      <c r="G181" s="31">
        <f ca="1">INDIRECT(ADDRESS((MATCH(Spells!C181,Components!$A$1:$A$173,0)),2,1,TRUE,"components"))</f>
        <v>0</v>
      </c>
      <c r="H181" s="31">
        <f ca="1">INDIRECT(ADDRESS((MATCH(Spells!D181,Components!$A$1:$A$173,0)),2,1,TRUE,"components"))</f>
        <v>0</v>
      </c>
    </row>
    <row r="182" spans="1:8" s="1" customFormat="1" ht="12">
      <c r="A182" s="30" t="s">
        <v>994</v>
      </c>
      <c r="B182" s="30" t="s">
        <v>995</v>
      </c>
      <c r="C182" s="30" t="s">
        <v>996</v>
      </c>
      <c r="D182" s="30" t="s">
        <v>997</v>
      </c>
      <c r="E182" s="30"/>
      <c r="F182" s="31">
        <f ca="1">INDIRECT(ADDRESS((MATCH(Spells!B182,Components!$A$1:$A$173,0)),2,1,TRUE,"components"))</f>
        <v>0</v>
      </c>
      <c r="G182" s="31">
        <f ca="1">INDIRECT(ADDRESS((MATCH(Spells!C182,Components!$A$1:$A$173,0)),2,1,TRUE,"components"))</f>
        <v>0</v>
      </c>
      <c r="H182" s="31">
        <f ca="1">INDIRECT(ADDRESS((MATCH(Spells!D182,Components!$A$1:$A$173,0)),2,1,TRUE,"components"))</f>
        <v>0</v>
      </c>
    </row>
    <row r="183" spans="1:8" s="1" customFormat="1" ht="12">
      <c r="A183" s="30" t="s">
        <v>998</v>
      </c>
      <c r="B183" s="30" t="s">
        <v>999</v>
      </c>
      <c r="C183" s="30" t="s">
        <v>1000</v>
      </c>
      <c r="D183" s="30" t="s">
        <v>1001</v>
      </c>
      <c r="E183" s="30"/>
      <c r="F183" s="31">
        <f ca="1">INDIRECT(ADDRESS((MATCH(Spells!B183,Components!$A$1:$A$173,0)),2,1,TRUE,"components"))</f>
        <v>0</v>
      </c>
      <c r="G183" s="31">
        <f ca="1">INDIRECT(ADDRESS((MATCH(Spells!C183,Components!$A$1:$A$173,0)),2,1,TRUE,"components"))</f>
        <v>0</v>
      </c>
      <c r="H183" s="31">
        <f ca="1">INDIRECT(ADDRESS((MATCH(Spells!D183,Components!$A$1:$A$173,0)),2,1,TRUE,"components"))</f>
      </c>
    </row>
    <row r="184" spans="1:8" s="1" customFormat="1" ht="12">
      <c r="A184" s="30" t="s">
        <v>1002</v>
      </c>
      <c r="B184" s="30" t="s">
        <v>1003</v>
      </c>
      <c r="C184" s="30" t="s">
        <v>1004</v>
      </c>
      <c r="D184" s="30" t="s">
        <v>1005</v>
      </c>
      <c r="E184" s="30"/>
      <c r="F184" s="31">
        <f ca="1">INDIRECT(ADDRESS((MATCH(Spells!B184,Components!$A$1:$A$173,0)),2,1,TRUE,"components"))</f>
        <v>0</v>
      </c>
      <c r="G184" s="31">
        <f ca="1">INDIRECT(ADDRESS((MATCH(Spells!C184,Components!$A$1:$A$173,0)),2,1,TRUE,"components"))</f>
        <v>0</v>
      </c>
      <c r="H184" s="31">
        <f ca="1">INDIRECT(ADDRESS((MATCH(Spells!D184,Components!$A$1:$A$173,0)),2,1,TRUE,"components"))</f>
        <v>0</v>
      </c>
    </row>
    <row r="185" spans="1:8" s="1" customFormat="1" ht="12">
      <c r="A185" s="30" t="s">
        <v>1006</v>
      </c>
      <c r="B185" s="30" t="s">
        <v>1007</v>
      </c>
      <c r="C185" s="30" t="s">
        <v>1008</v>
      </c>
      <c r="D185" s="30" t="s">
        <v>1009</v>
      </c>
      <c r="E185" s="30"/>
      <c r="F185" s="31">
        <f ca="1">INDIRECT(ADDRESS((MATCH(Spells!B185,Components!$A$1:$A$173,0)),2,1,TRUE,"components"))</f>
        <v>0</v>
      </c>
      <c r="G185" s="31">
        <f ca="1">INDIRECT(ADDRESS((MATCH(Spells!C185,Components!$A$1:$A$173,0)),2,1,TRUE,"components"))</f>
      </c>
      <c r="H185" s="31">
        <f ca="1">INDIRECT(ADDRESS((MATCH(Spells!D185,Components!$A$1:$A$173,0)),2,1,TRUE,"components"))</f>
        <v>0</v>
      </c>
    </row>
    <row r="186" spans="1:8" s="1" customFormat="1" ht="12">
      <c r="A186" s="30" t="s">
        <v>1010</v>
      </c>
      <c r="B186" s="30" t="s">
        <v>1011</v>
      </c>
      <c r="C186" s="30" t="s">
        <v>1012</v>
      </c>
      <c r="D186" s="30" t="s">
        <v>1013</v>
      </c>
      <c r="E186" s="30"/>
      <c r="F186" s="31">
        <f ca="1">INDIRECT(ADDRESS((MATCH(Spells!B186,Components!$A$1:$A$173,0)),2,1,TRUE,"components"))</f>
        <v>0</v>
      </c>
      <c r="G186" s="31">
        <f ca="1">INDIRECT(ADDRESS((MATCH(Spells!C186,Components!$A$1:$A$173,0)),2,1,TRUE,"components"))</f>
        <v>0</v>
      </c>
      <c r="H186" s="31">
        <f ca="1">INDIRECT(ADDRESS((MATCH(Spells!D186,Components!$A$1:$A$173,0)),2,1,TRUE,"components"))</f>
        <v>0</v>
      </c>
    </row>
    <row r="187" spans="1:8" s="1" customFormat="1" ht="12">
      <c r="A187" s="30" t="s">
        <v>1014</v>
      </c>
      <c r="B187" s="30" t="s">
        <v>1015</v>
      </c>
      <c r="C187" s="30" t="s">
        <v>1016</v>
      </c>
      <c r="D187" s="30" t="s">
        <v>1017</v>
      </c>
      <c r="E187" s="30"/>
      <c r="F187" s="31">
        <f ca="1">INDIRECT(ADDRESS((MATCH(Spells!B187,Components!$A$1:$A$173,0)),2,1,TRUE,"components"))</f>
        <v>0</v>
      </c>
      <c r="G187" s="31">
        <f ca="1">INDIRECT(ADDRESS((MATCH(Spells!C187,Components!$A$1:$A$173,0)),2,1,TRUE,"components"))</f>
        <v>0</v>
      </c>
      <c r="H187" s="31">
        <f ca="1">INDIRECT(ADDRESS((MATCH(Spells!D187,Components!$A$1:$A$173,0)),2,1,TRUE,"components"))</f>
        <v>0</v>
      </c>
    </row>
    <row r="188" spans="1:8" s="1" customFormat="1" ht="12">
      <c r="A188" s="30" t="s">
        <v>1018</v>
      </c>
      <c r="B188" s="30" t="s">
        <v>1019</v>
      </c>
      <c r="C188" s="30" t="s">
        <v>1020</v>
      </c>
      <c r="D188" s="30" t="s">
        <v>1021</v>
      </c>
      <c r="E188" s="30"/>
      <c r="F188" s="31">
        <f ca="1">INDIRECT(ADDRESS((MATCH(Spells!B188,Components!$A$1:$A$173,0)),2,1,TRUE,"components"))</f>
        <v>0</v>
      </c>
      <c r="G188" s="31">
        <f ca="1">INDIRECT(ADDRESS((MATCH(Spells!C188,Components!$A$1:$A$173,0)),2,1,TRUE,"components"))</f>
        <v>0</v>
      </c>
      <c r="H188" s="31">
        <f ca="1">INDIRECT(ADDRESS((MATCH(Spells!D188,Components!$A$1:$A$173,0)),2,1,TRUE,"components"))</f>
        <v>0</v>
      </c>
    </row>
    <row r="189" spans="1:8" s="1" customFormat="1" ht="12">
      <c r="A189" s="30" t="s">
        <v>1022</v>
      </c>
      <c r="B189" s="30" t="s">
        <v>1023</v>
      </c>
      <c r="C189" s="30" t="s">
        <v>1024</v>
      </c>
      <c r="D189" s="30" t="s">
        <v>1025</v>
      </c>
      <c r="E189" s="30"/>
      <c r="F189" s="31">
        <f ca="1">INDIRECT(ADDRESS((MATCH(Spells!B189,Components!$A$1:$A$173,0)),2,1,TRUE,"components"))</f>
        <v>0</v>
      </c>
      <c r="G189" s="31">
        <f ca="1">INDIRECT(ADDRESS((MATCH(Spells!C189,Components!$A$1:$A$173,0)),2,1,TRUE,"components"))</f>
        <v>0</v>
      </c>
      <c r="H189" s="31">
        <f ca="1">INDIRECT(ADDRESS((MATCH(Spells!D189,Components!$A$1:$A$173,0)),2,1,TRUE,"components"))</f>
        <v>0</v>
      </c>
    </row>
    <row r="190" spans="1:8" s="1" customFormat="1" ht="12">
      <c r="A190" s="30" t="s">
        <v>1026</v>
      </c>
      <c r="B190" s="30" t="s">
        <v>1027</v>
      </c>
      <c r="C190" s="30" t="s">
        <v>1028</v>
      </c>
      <c r="D190" s="30" t="s">
        <v>1029</v>
      </c>
      <c r="E190" s="30"/>
      <c r="F190" s="31">
        <f ca="1">INDIRECT(ADDRESS((MATCH(Spells!B190,Components!$A$1:$A$173,0)),2,1,TRUE,"components"))</f>
        <v>0</v>
      </c>
      <c r="G190" s="31">
        <f ca="1">INDIRECT(ADDRESS((MATCH(Spells!C190,Components!$A$1:$A$173,0)),2,1,TRUE,"components"))</f>
        <v>0</v>
      </c>
      <c r="H190" s="31">
        <f ca="1">INDIRECT(ADDRESS((MATCH(Spells!D190,Components!$A$1:$A$173,0)),2,1,TRUE,"components"))</f>
        <v>0</v>
      </c>
    </row>
    <row r="191" spans="1:9" s="1" customFormat="1" ht="12">
      <c r="A191" s="30" t="s">
        <v>1030</v>
      </c>
      <c r="B191" s="30" t="s">
        <v>1031</v>
      </c>
      <c r="C191" s="30" t="s">
        <v>1032</v>
      </c>
      <c r="D191" s="30" t="s">
        <v>1033</v>
      </c>
      <c r="E191" s="30" t="s">
        <v>1034</v>
      </c>
      <c r="F191" s="31">
        <f ca="1">INDIRECT(ADDRESS((MATCH(Spells!B191,Components!$A$1:$A$173,0)),2,1,TRUE,"components"))</f>
        <v>0</v>
      </c>
      <c r="G191" s="31">
        <f ca="1">INDIRECT(ADDRESS((MATCH(Spells!C191,Components!$A$1:$A$173,0)),2,1,TRUE,"components"))</f>
        <v>0</v>
      </c>
      <c r="H191" s="31">
        <f ca="1">INDIRECT(ADDRESS((MATCH(Spells!D191,Components!$A$1:$A$173,0)),2,1,TRUE,"components"))</f>
        <v>0</v>
      </c>
      <c r="I191" s="31">
        <f ca="1">INDIRECT(ADDRESS((MATCH(Spells!E191,Components!$A$1:$A$173,0)),2,1,TRUE,"components"))</f>
        <v>0</v>
      </c>
    </row>
    <row r="192" spans="1:8" s="1" customFormat="1" ht="12">
      <c r="A192" s="30" t="s">
        <v>1035</v>
      </c>
      <c r="B192" s="30" t="s">
        <v>1036</v>
      </c>
      <c r="C192" s="30" t="s">
        <v>1037</v>
      </c>
      <c r="D192" s="30" t="s">
        <v>1038</v>
      </c>
      <c r="E192" s="30"/>
      <c r="F192" s="31">
        <f ca="1">INDIRECT(ADDRESS((MATCH(Spells!B192,Components!$A$1:$A$173,0)),2,1,TRUE,"components"))</f>
        <v>0</v>
      </c>
      <c r="G192" s="31">
        <f ca="1">INDIRECT(ADDRESS((MATCH(Spells!C192,Components!$A$1:$A$173,0)),2,1,TRUE,"components"))</f>
        <v>0</v>
      </c>
      <c r="H192" s="31">
        <f ca="1">INDIRECT(ADDRESS((MATCH(Spells!D192,Components!$A$1:$A$173,0)),2,1,TRUE,"components"))</f>
        <v>0</v>
      </c>
    </row>
    <row r="193" spans="1:8" s="1" customFormat="1" ht="12">
      <c r="A193" s="30" t="s">
        <v>1039</v>
      </c>
      <c r="B193" s="30" t="s">
        <v>1040</v>
      </c>
      <c r="C193" s="30" t="s">
        <v>1041</v>
      </c>
      <c r="D193" s="30" t="s">
        <v>1042</v>
      </c>
      <c r="E193" s="30"/>
      <c r="F193" s="31">
        <f ca="1">INDIRECT(ADDRESS((MATCH(Spells!B193,Components!$A$1:$A$173,0)),2,1,TRUE,"components"))</f>
        <v>0</v>
      </c>
      <c r="G193" s="31">
        <f ca="1">INDIRECT(ADDRESS((MATCH(Spells!C193,Components!$A$1:$A$173,0)),2,1,TRUE,"components"))</f>
        <v>0</v>
      </c>
      <c r="H193" s="31">
        <f ca="1">INDIRECT(ADDRESS((MATCH(Spells!D193,Components!$A$1:$A$173,0)),2,1,TRUE,"components"))</f>
        <v>0</v>
      </c>
    </row>
    <row r="194" spans="1:9" s="1" customFormat="1" ht="12">
      <c r="A194" s="30" t="s">
        <v>1043</v>
      </c>
      <c r="B194" s="30" t="s">
        <v>1044</v>
      </c>
      <c r="C194" s="30" t="s">
        <v>1045</v>
      </c>
      <c r="D194" s="30" t="s">
        <v>1046</v>
      </c>
      <c r="E194" s="30" t="s">
        <v>1047</v>
      </c>
      <c r="F194" s="31">
        <f ca="1">INDIRECT(ADDRESS((MATCH(Spells!B194,Components!$A$1:$A$173,0)),2,1,TRUE,"components"))</f>
        <v>0</v>
      </c>
      <c r="G194" s="31">
        <f ca="1">INDIRECT(ADDRESS((MATCH(Spells!C194,Components!$A$1:$A$173,0)),2,1,TRUE,"components"))</f>
        <v>0</v>
      </c>
      <c r="H194" s="31">
        <f ca="1">INDIRECT(ADDRESS((MATCH(Spells!D194,Components!$A$1:$A$173,0)),2,1,TRUE,"components"))</f>
        <v>0</v>
      </c>
      <c r="I194" s="31">
        <f ca="1">INDIRECT(ADDRESS((MATCH(Spells!E194,Components!$A$1:$A$173,0)),2,1,TRUE,"components"))</f>
        <v>0</v>
      </c>
    </row>
    <row r="195" spans="1:5" s="1" customFormat="1" ht="12">
      <c r="A195" s="32" t="s">
        <v>1048</v>
      </c>
      <c r="B195" s="32"/>
      <c r="C195" s="32"/>
      <c r="D195" s="32"/>
      <c r="E195" s="32"/>
    </row>
    <row r="196" spans="1:7" s="1" customFormat="1" ht="12">
      <c r="A196" s="30" t="s">
        <v>1049</v>
      </c>
      <c r="B196" s="30" t="s">
        <v>1050</v>
      </c>
      <c r="C196" s="30" t="s">
        <v>1051</v>
      </c>
      <c r="D196" s="30"/>
      <c r="E196" s="30"/>
      <c r="F196" s="31">
        <f ca="1">INDIRECT(ADDRESS((MATCH(Spells!B196,Components!$A$1:$A$173,0)),2,1,TRUE,"components"))</f>
        <v>0</v>
      </c>
      <c r="G196" s="31">
        <f ca="1">INDIRECT(ADDRESS((MATCH(Spells!C196,Components!$A$1:$A$173,0)),2,1,TRUE,"components"))</f>
        <v>0</v>
      </c>
    </row>
    <row r="197" spans="1:7" s="1" customFormat="1" ht="12">
      <c r="A197" s="30" t="s">
        <v>1052</v>
      </c>
      <c r="B197" s="30" t="s">
        <v>1053</v>
      </c>
      <c r="C197" s="30" t="s">
        <v>1054</v>
      </c>
      <c r="D197" s="30"/>
      <c r="E197" s="30"/>
      <c r="F197" s="31">
        <f ca="1">INDIRECT(ADDRESS((MATCH(Spells!B197,Components!$A$1:$A$173,0)),2,1,TRUE,"components"))</f>
        <v>0</v>
      </c>
      <c r="G197" s="31">
        <f ca="1">INDIRECT(ADDRESS((MATCH(Spells!C197,Components!$A$1:$A$173,0)),2,1,TRUE,"components"))</f>
      </c>
    </row>
    <row r="198" spans="1:7" s="1" customFormat="1" ht="12">
      <c r="A198" s="30" t="s">
        <v>1055</v>
      </c>
      <c r="B198" s="30" t="s">
        <v>1056</v>
      </c>
      <c r="C198" s="30" t="s">
        <v>1057</v>
      </c>
      <c r="D198" s="30"/>
      <c r="E198" s="30"/>
      <c r="F198" s="31">
        <f ca="1">INDIRECT(ADDRESS((MATCH(Spells!B198,Components!$A$1:$A$173,0)),2,1,TRUE,"components"))</f>
        <v>0</v>
      </c>
      <c r="G198" s="31">
        <f ca="1">INDIRECT(ADDRESS((MATCH(Spells!C198,Components!$A$1:$A$173,0)),2,1,TRUE,"components"))</f>
        <v>0</v>
      </c>
    </row>
    <row r="199" spans="1:7" s="1" customFormat="1" ht="12">
      <c r="A199" s="30" t="s">
        <v>1058</v>
      </c>
      <c r="B199" s="30" t="s">
        <v>1059</v>
      </c>
      <c r="C199" s="30" t="s">
        <v>1060</v>
      </c>
      <c r="D199" s="30"/>
      <c r="E199" s="30"/>
      <c r="F199" s="31">
        <f ca="1">INDIRECT(ADDRESS((MATCH(Spells!B199,Components!$A$1:$A$173,0)),2,1,TRUE,"components"))</f>
        <v>0</v>
      </c>
      <c r="G199" s="31">
        <f ca="1">INDIRECT(ADDRESS((MATCH(Spells!C199,Components!$A$1:$A$173,0)),2,1,TRUE,"components"))</f>
        <v>0</v>
      </c>
    </row>
    <row r="200" spans="1:7" s="1" customFormat="1" ht="12">
      <c r="A200" s="30" t="s">
        <v>1061</v>
      </c>
      <c r="B200" s="30" t="s">
        <v>1062</v>
      </c>
      <c r="C200" s="30" t="s">
        <v>1063</v>
      </c>
      <c r="D200" s="30"/>
      <c r="E200" s="30"/>
      <c r="F200" s="31">
        <f ca="1">INDIRECT(ADDRESS((MATCH(Spells!B200,Components!$A$1:$A$173,0)),2,1,TRUE,"components"))</f>
      </c>
      <c r="G200" s="31">
        <f ca="1">INDIRECT(ADDRESS((MATCH(Spells!C200,Components!$A$1:$A$173,0)),2,1,TRUE,"components"))</f>
        <v>0</v>
      </c>
    </row>
    <row r="201" spans="1:7" s="1" customFormat="1" ht="12">
      <c r="A201" s="30" t="s">
        <v>1064</v>
      </c>
      <c r="B201" s="30" t="s">
        <v>1065</v>
      </c>
      <c r="C201" s="30" t="s">
        <v>1066</v>
      </c>
      <c r="D201" s="30"/>
      <c r="E201" s="30"/>
      <c r="F201" s="31">
        <f ca="1">INDIRECT(ADDRESS((MATCH(Spells!B201,Components!$A$1:$A$173,0)),2,1,TRUE,"components"))</f>
        <v>0</v>
      </c>
      <c r="G201" s="31">
        <f ca="1">INDIRECT(ADDRESS((MATCH(Spells!C201,Components!$A$1:$A$173,0)),2,1,TRUE,"components"))</f>
      </c>
    </row>
    <row r="202" spans="1:7" s="1" customFormat="1" ht="12">
      <c r="A202" s="30" t="s">
        <v>1067</v>
      </c>
      <c r="B202" s="30" t="s">
        <v>1068</v>
      </c>
      <c r="C202" s="30" t="s">
        <v>1069</v>
      </c>
      <c r="D202" s="30"/>
      <c r="E202" s="30"/>
      <c r="F202" s="31">
        <f ca="1">INDIRECT(ADDRESS((MATCH(Spells!B202,Components!$A$1:$A$173,0)),2,1,TRUE,"components"))</f>
        <v>0</v>
      </c>
      <c r="G202" s="31">
        <f ca="1">INDIRECT(ADDRESS((MATCH(Spells!C202,Components!$A$1:$A$173,0)),2,1,TRUE,"components"))</f>
        <v>0</v>
      </c>
    </row>
    <row r="203" spans="1:7" s="1" customFormat="1" ht="12">
      <c r="A203" s="30" t="s">
        <v>1070</v>
      </c>
      <c r="B203" s="30" t="s">
        <v>1071</v>
      </c>
      <c r="C203" s="30" t="s">
        <v>1072</v>
      </c>
      <c r="D203" s="30"/>
      <c r="E203" s="30"/>
      <c r="F203" s="31">
        <f ca="1">INDIRECT(ADDRESS((MATCH(Spells!B203,Components!$A$1:$A$173,0)),2,1,TRUE,"components"))</f>
        <v>0</v>
      </c>
      <c r="G203" s="31">
        <f ca="1">INDIRECT(ADDRESS((MATCH(Spells!C203,Components!$A$1:$A$173,0)),2,1,TRUE,"components"))</f>
        <v>0</v>
      </c>
    </row>
    <row r="204" spans="1:7" s="1" customFormat="1" ht="12">
      <c r="A204" s="30" t="s">
        <v>1073</v>
      </c>
      <c r="B204" s="30" t="s">
        <v>1074</v>
      </c>
      <c r="C204" s="30" t="s">
        <v>1075</v>
      </c>
      <c r="D204" s="30"/>
      <c r="E204" s="30"/>
      <c r="F204" s="31">
        <f ca="1">INDIRECT(ADDRESS((MATCH(Spells!B204,Components!$A$1:$A$173,0)),2,1,TRUE,"components"))</f>
      </c>
      <c r="G204" s="31">
        <f ca="1">INDIRECT(ADDRESS((MATCH(Spells!C204,Components!$A$1:$A$173,0)),2,1,TRUE,"components"))</f>
        <v>0</v>
      </c>
    </row>
    <row r="205" spans="1:7" s="1" customFormat="1" ht="12">
      <c r="A205" s="30" t="s">
        <v>1076</v>
      </c>
      <c r="B205" s="30" t="s">
        <v>1077</v>
      </c>
      <c r="C205" s="30" t="s">
        <v>1078</v>
      </c>
      <c r="D205" s="30"/>
      <c r="E205" s="30"/>
      <c r="F205" s="31">
        <f ca="1">INDIRECT(ADDRESS((MATCH(Spells!B205,Components!$A$1:$A$173,0)),2,1,TRUE,"components"))</f>
        <v>0</v>
      </c>
      <c r="G205" s="31">
        <f ca="1">INDIRECT(ADDRESS((MATCH(Spells!C205,Components!$A$1:$A$173,0)),2,1,TRUE,"components"))</f>
      </c>
    </row>
    <row r="206" spans="1:7" s="1" customFormat="1" ht="12">
      <c r="A206" s="30" t="s">
        <v>1079</v>
      </c>
      <c r="B206" s="30" t="s">
        <v>1080</v>
      </c>
      <c r="C206" s="30" t="s">
        <v>1081</v>
      </c>
      <c r="D206" s="30"/>
      <c r="E206" s="30"/>
      <c r="F206" s="31">
        <f ca="1">INDIRECT(ADDRESS((MATCH(Spells!B206,Components!$A$1:$A$173,0)),2,1,TRUE,"components"))</f>
        <v>0</v>
      </c>
      <c r="G206" s="31">
        <f ca="1">INDIRECT(ADDRESS((MATCH(Spells!C206,Components!$A$1:$A$173,0)),2,1,TRUE,"components"))</f>
        <v>0</v>
      </c>
    </row>
    <row r="207" spans="1:7" s="1" customFormat="1" ht="12">
      <c r="A207" s="30" t="s">
        <v>1082</v>
      </c>
      <c r="B207" s="30" t="s">
        <v>1083</v>
      </c>
      <c r="C207" s="30" t="s">
        <v>1084</v>
      </c>
      <c r="D207" s="30"/>
      <c r="E207" s="30"/>
      <c r="F207" s="31">
        <f ca="1">INDIRECT(ADDRESS((MATCH(Spells!B207,Components!$A$1:$A$173,0)),2,1,TRUE,"components"))</f>
        <v>0</v>
      </c>
      <c r="G207" s="31">
        <f ca="1">INDIRECT(ADDRESS((MATCH(Spells!C207,Components!$A$1:$A$173,0)),2,1,TRUE,"components"))</f>
        <v>0</v>
      </c>
    </row>
    <row r="208" spans="1:8" s="1" customFormat="1" ht="12">
      <c r="A208" s="30" t="s">
        <v>1085</v>
      </c>
      <c r="B208" s="30" t="s">
        <v>1086</v>
      </c>
      <c r="C208" s="30" t="s">
        <v>1087</v>
      </c>
      <c r="D208" s="30" t="s">
        <v>1088</v>
      </c>
      <c r="E208" s="30"/>
      <c r="F208" s="31">
        <f ca="1">INDIRECT(ADDRESS((MATCH(Spells!B208,Components!$A$1:$A$173,0)),2,1,TRUE,"components"))</f>
        <v>0</v>
      </c>
      <c r="G208" s="31">
        <f ca="1">INDIRECT(ADDRESS((MATCH(Spells!C208,Components!$A$1:$A$173,0)),2,1,TRUE,"components"))</f>
      </c>
      <c r="H208" s="31">
        <f ca="1">INDIRECT(ADDRESS((MATCH(Spells!D208,Components!$A$1:$A$173,0)),2,1,TRUE,"components"))</f>
        <v>0</v>
      </c>
    </row>
    <row r="209" spans="1:7" s="1" customFormat="1" ht="12">
      <c r="A209" s="30" t="s">
        <v>1089</v>
      </c>
      <c r="B209" s="30" t="s">
        <v>1090</v>
      </c>
      <c r="C209" s="30" t="s">
        <v>1091</v>
      </c>
      <c r="D209" s="30"/>
      <c r="E209" s="30"/>
      <c r="F209" s="31">
        <f ca="1">INDIRECT(ADDRESS((MATCH(Spells!B209,Components!$A$1:$A$173,0)),2,1,TRUE,"components"))</f>
      </c>
      <c r="G209" s="31">
        <f ca="1">INDIRECT(ADDRESS((MATCH(Spells!C209,Components!$A$1:$A$173,0)),2,1,TRUE,"components"))</f>
      </c>
    </row>
    <row r="210" spans="1:8" s="1" customFormat="1" ht="12">
      <c r="A210" s="30" t="s">
        <v>1092</v>
      </c>
      <c r="B210" s="30" t="s">
        <v>1093</v>
      </c>
      <c r="C210" s="30" t="s">
        <v>1094</v>
      </c>
      <c r="D210" s="30" t="s">
        <v>1095</v>
      </c>
      <c r="E210" s="30"/>
      <c r="F210" s="31">
        <f ca="1">INDIRECT(ADDRESS((MATCH(Spells!B210,Components!$A$1:$A$173,0)),2,1,TRUE,"components"))</f>
        <v>0</v>
      </c>
      <c r="G210" s="31">
        <f ca="1">INDIRECT(ADDRESS((MATCH(Spells!C210,Components!$A$1:$A$173,0)),2,1,TRUE,"components"))</f>
        <v>0</v>
      </c>
      <c r="H210" s="31">
        <f ca="1">INDIRECT(ADDRESS((MATCH(Spells!D210,Components!$A$1:$A$173,0)),2,1,TRUE,"components"))</f>
        <v>0</v>
      </c>
    </row>
    <row r="211" spans="1:8" s="1" customFormat="1" ht="12">
      <c r="A211" s="30" t="s">
        <v>1096</v>
      </c>
      <c r="B211" s="30" t="s">
        <v>1097</v>
      </c>
      <c r="C211" s="30" t="s">
        <v>1098</v>
      </c>
      <c r="D211" s="30" t="s">
        <v>1099</v>
      </c>
      <c r="E211" s="30"/>
      <c r="F211" s="31">
        <f ca="1">INDIRECT(ADDRESS((MATCH(Spells!B211,Components!$A$1:$A$173,0)),2,1,TRUE,"components"))</f>
        <v>0</v>
      </c>
      <c r="G211" s="31">
        <f ca="1">INDIRECT(ADDRESS((MATCH(Spells!C211,Components!$A$1:$A$173,0)),2,1,TRUE,"components"))</f>
        <v>0</v>
      </c>
      <c r="H211" s="31">
        <f ca="1">INDIRECT(ADDRESS((MATCH(Spells!D211,Components!$A$1:$A$173,0)),2,1,TRUE,"components"))</f>
        <v>0</v>
      </c>
    </row>
    <row r="212" spans="1:8" s="1" customFormat="1" ht="12">
      <c r="A212" s="30" t="s">
        <v>1100</v>
      </c>
      <c r="B212" s="30" t="s">
        <v>1101</v>
      </c>
      <c r="C212" s="30" t="s">
        <v>1102</v>
      </c>
      <c r="D212" s="30" t="s">
        <v>1103</v>
      </c>
      <c r="E212" s="30"/>
      <c r="F212" s="31">
        <f ca="1">INDIRECT(ADDRESS((MATCH(Spells!B212,Components!$A$1:$A$173,0)),2,1,TRUE,"components"))</f>
      </c>
      <c r="G212" s="31">
        <f ca="1">INDIRECT(ADDRESS((MATCH(Spells!C212,Components!$A$1:$A$173,0)),2,1,TRUE,"components"))</f>
      </c>
      <c r="H212" s="31">
        <f ca="1">INDIRECT(ADDRESS((MATCH(Spells!D212,Components!$A$1:$A$173,0)),2,1,TRUE,"components"))</f>
        <v>0</v>
      </c>
    </row>
    <row r="213" spans="1:8" s="1" customFormat="1" ht="12">
      <c r="A213" s="30" t="s">
        <v>1104</v>
      </c>
      <c r="B213" s="30" t="s">
        <v>1105</v>
      </c>
      <c r="C213" s="30" t="s">
        <v>1106</v>
      </c>
      <c r="D213" s="30" t="s">
        <v>1107</v>
      </c>
      <c r="E213" s="30"/>
      <c r="F213" s="31">
        <f ca="1">INDIRECT(ADDRESS((MATCH(Spells!B213,Components!$A$1:$A$173,0)),2,1,TRUE,"components"))</f>
      </c>
      <c r="G213" s="31">
        <f ca="1">INDIRECT(ADDRESS((MATCH(Spells!C213,Components!$A$1:$A$173,0)),2,1,TRUE,"components"))</f>
        <v>0</v>
      </c>
      <c r="H213" s="31">
        <f ca="1">INDIRECT(ADDRESS((MATCH(Spells!D213,Components!$A$1:$A$173,0)),2,1,TRUE,"components"))</f>
        <v>0</v>
      </c>
    </row>
    <row r="214" spans="1:8" s="1" customFormat="1" ht="12">
      <c r="A214" s="30" t="s">
        <v>1108</v>
      </c>
      <c r="B214" s="30" t="s">
        <v>1109</v>
      </c>
      <c r="C214" s="30" t="s">
        <v>1110</v>
      </c>
      <c r="D214" s="30" t="s">
        <v>1111</v>
      </c>
      <c r="E214" s="30"/>
      <c r="F214" s="31">
        <f ca="1">INDIRECT(ADDRESS((MATCH(Spells!B214,Components!$A$1:$A$173,0)),2,1,TRUE,"components"))</f>
        <v>0</v>
      </c>
      <c r="G214" s="31">
        <f ca="1">INDIRECT(ADDRESS((MATCH(Spells!C214,Components!$A$1:$A$173,0)),2,1,TRUE,"components"))</f>
        <v>0</v>
      </c>
      <c r="H214" s="31">
        <f ca="1">INDIRECT(ADDRESS((MATCH(Spells!D214,Components!$A$1:$A$173,0)),2,1,TRUE,"components"))</f>
        <v>0</v>
      </c>
    </row>
    <row r="215" spans="1:8" s="1" customFormat="1" ht="12">
      <c r="A215" s="30" t="s">
        <v>1112</v>
      </c>
      <c r="B215" s="30" t="s">
        <v>1113</v>
      </c>
      <c r="C215" s="30" t="s">
        <v>1114</v>
      </c>
      <c r="D215" s="30" t="s">
        <v>1115</v>
      </c>
      <c r="E215" s="30"/>
      <c r="F215" s="31">
        <f ca="1">INDIRECT(ADDRESS((MATCH(Spells!B215,Components!$A$1:$A$173,0)),2,1,TRUE,"components"))</f>
        <v>0</v>
      </c>
      <c r="G215" s="31">
        <f ca="1">INDIRECT(ADDRESS((MATCH(Spells!C215,Components!$A$1:$A$173,0)),2,1,TRUE,"components"))</f>
        <v>0</v>
      </c>
      <c r="H215" s="31">
        <f ca="1">INDIRECT(ADDRESS((MATCH(Spells!D215,Components!$A$1:$A$173,0)),2,1,TRUE,"components"))</f>
        <v>0</v>
      </c>
    </row>
    <row r="216" spans="1:8" s="1" customFormat="1" ht="12">
      <c r="A216" s="30" t="s">
        <v>1116</v>
      </c>
      <c r="B216" s="30" t="s">
        <v>1117</v>
      </c>
      <c r="C216" s="30" t="s">
        <v>1118</v>
      </c>
      <c r="D216" s="30" t="s">
        <v>1119</v>
      </c>
      <c r="E216" s="30"/>
      <c r="F216" s="31">
        <f ca="1">INDIRECT(ADDRESS((MATCH(Spells!B216,Components!$A$1:$A$173,0)),2,1,TRUE,"components"))</f>
        <v>0</v>
      </c>
      <c r="G216" s="31">
        <f ca="1">INDIRECT(ADDRESS((MATCH(Spells!C216,Components!$A$1:$A$173,0)),2,1,TRUE,"components"))</f>
        <v>0</v>
      </c>
      <c r="H216" s="31">
        <f ca="1">INDIRECT(ADDRESS((MATCH(Spells!D216,Components!$A$1:$A$173,0)),2,1,TRUE,"components"))</f>
        <v>0</v>
      </c>
    </row>
    <row r="217" spans="1:8" s="1" customFormat="1" ht="12">
      <c r="A217" s="30" t="s">
        <v>1120</v>
      </c>
      <c r="B217" s="30" t="s">
        <v>1121</v>
      </c>
      <c r="C217" s="30" t="s">
        <v>1122</v>
      </c>
      <c r="D217" s="30" t="s">
        <v>1123</v>
      </c>
      <c r="E217" s="30"/>
      <c r="F217" s="31">
        <f ca="1">INDIRECT(ADDRESS((MATCH(Spells!B217,Components!$A$1:$A$173,0)),2,1,TRUE,"components"))</f>
      </c>
      <c r="G217" s="31">
        <f ca="1">INDIRECT(ADDRESS((MATCH(Spells!C217,Components!$A$1:$A$173,0)),2,1,TRUE,"components"))</f>
      </c>
      <c r="H217" s="31">
        <f ca="1">INDIRECT(ADDRESS((MATCH(Spells!D217,Components!$A$1:$A$173,0)),2,1,TRUE,"components"))</f>
        <v>0</v>
      </c>
    </row>
    <row r="218" spans="1:8" s="1" customFormat="1" ht="12">
      <c r="A218" s="30" t="s">
        <v>1124</v>
      </c>
      <c r="B218" s="30" t="s">
        <v>1125</v>
      </c>
      <c r="C218" s="30" t="s">
        <v>1126</v>
      </c>
      <c r="D218" s="30" t="s">
        <v>1127</v>
      </c>
      <c r="E218" s="30"/>
      <c r="F218" s="31">
        <f ca="1">INDIRECT(ADDRESS((MATCH(Spells!B218,Components!$A$1:$A$173,0)),2,1,TRUE,"components"))</f>
        <v>0</v>
      </c>
      <c r="G218" s="31">
        <f ca="1">INDIRECT(ADDRESS((MATCH(Spells!C218,Components!$A$1:$A$173,0)),2,1,TRUE,"components"))</f>
        <v>0</v>
      </c>
      <c r="H218" s="31">
        <f ca="1">INDIRECT(ADDRESS((MATCH(Spells!D218,Components!$A$1:$A$173,0)),2,1,TRUE,"components"))</f>
        <v>0</v>
      </c>
    </row>
    <row r="219" spans="1:8" s="1" customFormat="1" ht="12">
      <c r="A219" s="30" t="s">
        <v>1128</v>
      </c>
      <c r="B219" s="30" t="s">
        <v>1129</v>
      </c>
      <c r="C219" s="30" t="s">
        <v>1130</v>
      </c>
      <c r="D219" s="30" t="s">
        <v>1131</v>
      </c>
      <c r="E219" s="30"/>
      <c r="F219" s="31">
        <f ca="1">INDIRECT(ADDRESS((MATCH(Spells!B219,Components!$A$1:$A$173,0)),2,1,TRUE,"components"))</f>
        <v>0</v>
      </c>
      <c r="G219" s="31">
        <f ca="1">INDIRECT(ADDRESS((MATCH(Spells!C219,Components!$A$1:$A$173,0)),2,1,TRUE,"components"))</f>
        <v>0</v>
      </c>
      <c r="H219" s="31">
        <f ca="1">INDIRECT(ADDRESS((MATCH(Spells!D219,Components!$A$1:$A$173,0)),2,1,TRUE,"components"))</f>
        <v>0</v>
      </c>
    </row>
    <row r="220" spans="1:9" s="1" customFormat="1" ht="12">
      <c r="A220" s="30" t="s">
        <v>1132</v>
      </c>
      <c r="B220" s="30" t="s">
        <v>1133</v>
      </c>
      <c r="C220" s="30" t="s">
        <v>1134</v>
      </c>
      <c r="D220" s="30" t="s">
        <v>1135</v>
      </c>
      <c r="E220" s="30" t="s">
        <v>1136</v>
      </c>
      <c r="F220" s="31">
        <f ca="1">INDIRECT(ADDRESS((MATCH(Spells!B220,Components!$A$1:$A$173,0)),2,1,TRUE,"components"))</f>
        <v>0</v>
      </c>
      <c r="G220" s="31">
        <f ca="1">INDIRECT(ADDRESS((MATCH(Spells!C220,Components!$A$1:$A$173,0)),2,1,TRUE,"components"))</f>
        <v>0</v>
      </c>
      <c r="H220" s="31">
        <f ca="1">INDIRECT(ADDRESS((MATCH(Spells!D220,Components!$A$1:$A$173,0)),2,1,TRUE,"components"))</f>
        <v>0</v>
      </c>
      <c r="I220" s="31">
        <f ca="1">INDIRECT(ADDRESS((MATCH(Spells!E220,Components!$A$1:$A$173,0)),2,1,TRUE,"components"))</f>
      </c>
    </row>
    <row r="221" spans="1:9" s="1" customFormat="1" ht="12">
      <c r="A221" s="30" t="s">
        <v>1137</v>
      </c>
      <c r="B221" s="30" t="s">
        <v>1138</v>
      </c>
      <c r="C221" s="30" t="s">
        <v>1139</v>
      </c>
      <c r="D221" s="30" t="s">
        <v>1140</v>
      </c>
      <c r="E221" s="30" t="s">
        <v>1141</v>
      </c>
      <c r="F221" s="31">
        <f ca="1">INDIRECT(ADDRESS((MATCH(Spells!B221,Components!$A$1:$A$173,0)),2,1,TRUE,"components"))</f>
        <v>0</v>
      </c>
      <c r="G221" s="31">
        <f ca="1">INDIRECT(ADDRESS((MATCH(Spells!C221,Components!$A$1:$A$173,0)),2,1,TRUE,"components"))</f>
        <v>0</v>
      </c>
      <c r="H221" s="31">
        <f ca="1">INDIRECT(ADDRESS((MATCH(Spells!D221,Components!$A$1:$A$173,0)),2,1,TRUE,"components"))</f>
        <v>0</v>
      </c>
      <c r="I221" s="31">
        <f ca="1">INDIRECT(ADDRESS((MATCH(Spells!E221,Components!$A$1:$A$173,0)),2,1,TRUE,"components"))</f>
      </c>
    </row>
    <row r="222" spans="1:8" s="1" customFormat="1" ht="12">
      <c r="A222" s="30" t="s">
        <v>1142</v>
      </c>
      <c r="B222" s="30" t="s">
        <v>1143</v>
      </c>
      <c r="C222" s="30" t="s">
        <v>1144</v>
      </c>
      <c r="D222" s="30" t="s">
        <v>1145</v>
      </c>
      <c r="E222" s="30"/>
      <c r="F222" s="31">
        <f ca="1">INDIRECT(ADDRESS((MATCH(Spells!B222,Components!$A$1:$A$173,0)),2,1,TRUE,"components"))</f>
        <v>0</v>
      </c>
      <c r="G222" s="31">
        <f ca="1">INDIRECT(ADDRESS((MATCH(Spells!C222,Components!$A$1:$A$173,0)),2,1,TRUE,"components"))</f>
        <v>0</v>
      </c>
      <c r="H222" s="31">
        <f ca="1">INDIRECT(ADDRESS((MATCH(Spells!D222,Components!$A$1:$A$173,0)),2,1,TRUE,"components"))</f>
        <v>0</v>
      </c>
    </row>
    <row r="223" spans="1:8" s="1" customFormat="1" ht="12">
      <c r="A223" s="30" t="s">
        <v>1146</v>
      </c>
      <c r="B223" s="30" t="s">
        <v>1147</v>
      </c>
      <c r="C223" s="30" t="s">
        <v>1148</v>
      </c>
      <c r="D223" s="30" t="s">
        <v>1149</v>
      </c>
      <c r="E223" s="30"/>
      <c r="F223" s="31">
        <f ca="1">INDIRECT(ADDRESS((MATCH(Spells!B223,Components!$A$1:$A$173,0)),2,1,TRUE,"components"))</f>
        <v>0</v>
      </c>
      <c r="G223" s="31">
        <f ca="1">INDIRECT(ADDRESS((MATCH(Spells!C223,Components!$A$1:$A$173,0)),2,1,TRUE,"components"))</f>
      </c>
      <c r="H223" s="31">
        <f ca="1">INDIRECT(ADDRESS((MATCH(Spells!D223,Components!$A$1:$A$173,0)),2,1,TRUE,"components"))</f>
        <v>0</v>
      </c>
    </row>
    <row r="224" spans="1:8" s="1" customFormat="1" ht="12">
      <c r="A224" s="30" t="s">
        <v>1150</v>
      </c>
      <c r="B224" s="30" t="s">
        <v>1151</v>
      </c>
      <c r="C224" s="30" t="s">
        <v>1152</v>
      </c>
      <c r="D224" s="30" t="s">
        <v>1153</v>
      </c>
      <c r="E224" s="30"/>
      <c r="F224" s="31">
        <f ca="1">INDIRECT(ADDRESS((MATCH(Spells!B224,Components!$A$1:$A$173,0)),2,1,TRUE,"components"))</f>
        <v>0</v>
      </c>
      <c r="G224" s="31">
        <f ca="1">INDIRECT(ADDRESS((MATCH(Spells!C224,Components!$A$1:$A$173,0)),2,1,TRUE,"components"))</f>
        <v>0</v>
      </c>
      <c r="H224" s="31">
        <f ca="1">INDIRECT(ADDRESS((MATCH(Spells!D224,Components!$A$1:$A$173,0)),2,1,TRUE,"components"))</f>
        <v>0</v>
      </c>
    </row>
    <row r="225" spans="1:8" s="1" customFormat="1" ht="12">
      <c r="A225" s="30" t="s">
        <v>1154</v>
      </c>
      <c r="B225" s="30" t="s">
        <v>1155</v>
      </c>
      <c r="C225" s="30" t="s">
        <v>1156</v>
      </c>
      <c r="D225" s="30" t="s">
        <v>1157</v>
      </c>
      <c r="E225" s="30"/>
      <c r="F225" s="31">
        <f ca="1">INDIRECT(ADDRESS((MATCH(Spells!B225,Components!$A$1:$A$173,0)),2,1,TRUE,"components"))</f>
        <v>0</v>
      </c>
      <c r="G225" s="31">
        <f ca="1">INDIRECT(ADDRESS((MATCH(Spells!C225,Components!$A$1:$A$173,0)),2,1,TRUE,"components"))</f>
        <v>0</v>
      </c>
      <c r="H225" s="31">
        <f ca="1">INDIRECT(ADDRESS((MATCH(Spells!D225,Components!$A$1:$A$173,0)),2,1,TRUE,"components"))</f>
        <v>0</v>
      </c>
    </row>
    <row r="226" spans="1:8" s="1" customFormat="1" ht="12">
      <c r="A226" s="30" t="s">
        <v>1158</v>
      </c>
      <c r="B226" s="30" t="s">
        <v>1159</v>
      </c>
      <c r="C226" s="30" t="s">
        <v>1160</v>
      </c>
      <c r="D226" s="30" t="s">
        <v>1161</v>
      </c>
      <c r="E226" s="30"/>
      <c r="F226" s="31">
        <f ca="1">INDIRECT(ADDRESS((MATCH(Spells!B226,Components!$A$1:$A$173,0)),2,1,TRUE,"components"))</f>
        <v>0</v>
      </c>
      <c r="G226" s="31">
        <f ca="1">INDIRECT(ADDRESS((MATCH(Spells!C226,Components!$A$1:$A$173,0)),2,1,TRUE,"components"))</f>
        <v>0</v>
      </c>
      <c r="H226" s="31">
        <f ca="1">INDIRECT(ADDRESS((MATCH(Spells!D226,Components!$A$1:$A$173,0)),2,1,TRUE,"components"))</f>
        <v>0</v>
      </c>
    </row>
    <row r="227" spans="1:8" s="1" customFormat="1" ht="12">
      <c r="A227" s="30" t="s">
        <v>1162</v>
      </c>
      <c r="B227" s="30" t="s">
        <v>1163</v>
      </c>
      <c r="C227" s="30" t="s">
        <v>1164</v>
      </c>
      <c r="D227" s="30" t="s">
        <v>1165</v>
      </c>
      <c r="E227" s="30"/>
      <c r="F227" s="31">
        <f ca="1">INDIRECT(ADDRESS((MATCH(Spells!B227,Components!$A$1:$A$173,0)),2,1,TRUE,"components"))</f>
        <v>0</v>
      </c>
      <c r="G227" s="31">
        <f ca="1">INDIRECT(ADDRESS((MATCH(Spells!C227,Components!$A$1:$A$173,0)),2,1,TRUE,"components"))</f>
        <v>0</v>
      </c>
      <c r="H227" s="31">
        <f ca="1">INDIRECT(ADDRESS((MATCH(Spells!D227,Components!$A$1:$A$173,0)),2,1,TRUE,"components"))</f>
        <v>0</v>
      </c>
    </row>
    <row r="228" spans="1:8" s="1" customFormat="1" ht="12">
      <c r="A228" s="30" t="s">
        <v>1166</v>
      </c>
      <c r="B228" s="30" t="s">
        <v>1167</v>
      </c>
      <c r="C228" s="30" t="s">
        <v>1168</v>
      </c>
      <c r="D228" s="30" t="s">
        <v>1169</v>
      </c>
      <c r="E228" s="30"/>
      <c r="F228" s="31">
        <f ca="1">INDIRECT(ADDRESS((MATCH(Spells!B228,Components!$A$1:$A$173,0)),2,1,TRUE,"components"))</f>
        <v>0</v>
      </c>
      <c r="G228" s="31">
        <f ca="1">INDIRECT(ADDRESS((MATCH(Spells!C228,Components!$A$1:$A$173,0)),2,1,TRUE,"components"))</f>
        <v>0</v>
      </c>
      <c r="H228" s="31">
        <f ca="1">INDIRECT(ADDRESS((MATCH(Spells!D228,Components!$A$1:$A$173,0)),2,1,TRUE,"components"))</f>
        <v>0</v>
      </c>
    </row>
  </sheetData>
  <sheetProtection sheet="1" objects="1" scenarios="1"/>
  <mergeCells count="7">
    <mergeCell ref="A1:E1"/>
    <mergeCell ref="A36:E36"/>
    <mergeCell ref="A71:E71"/>
    <mergeCell ref="A106:E106"/>
    <mergeCell ref="A136:E136"/>
    <mergeCell ref="A164:E164"/>
    <mergeCell ref="A195:E195"/>
  </mergeCells>
  <conditionalFormatting sqref="A2:A105 A107:A135 A137:A163 A165:A194 A196:A228">
    <cfRule type="expression" priority="1" dxfId="0" stopIfTrue="1">
      <formula>Makeable!$C3=0.1</formula>
    </cfRule>
    <cfRule type="expression" priority="2" dxfId="1" stopIfTrue="1">
      <formula>Makeable!$C3&lt;&gt;""</formula>
    </cfRule>
  </conditionalFormatting>
  <conditionalFormatting sqref="B2:E35 B37:E70 B72:E105 B107:E135 B137:E163 B165:E194 B196:E228">
    <cfRule type="expression" priority="3" dxfId="0" stopIfTrue="1">
      <formula>F2=0.1</formula>
    </cfRule>
    <cfRule type="expression" priority="4" dxfId="1" stopIfTrue="1">
      <formula>F2&gt;0</formula>
    </cfRule>
  </conditionalFormatting>
  <printOptions/>
  <pageMargins left="0.5201388888888889" right="0.3402777777777778" top="0.4902777777777778" bottom="0.55" header="0.5" footer="0.5"/>
  <pageSetup fitToHeight="0" horizontalDpi="300" verticalDpi="300" orientation="portrait" scale="68"/>
</worksheet>
</file>

<file path=xl/worksheets/sheet4.xml><?xml version="1.0" encoding="utf-8"?>
<worksheet xmlns="http://schemas.openxmlformats.org/spreadsheetml/2006/main" xmlns:r="http://schemas.openxmlformats.org/officeDocument/2006/relationships">
  <dimension ref="A1:A39"/>
  <sheetViews>
    <sheetView tabSelected="1" workbookViewId="0" topLeftCell="A31">
      <selection activeCell="A49" sqref="A49"/>
    </sheetView>
  </sheetViews>
  <sheetFormatPr defaultColWidth="9.140625" defaultRowHeight="12.75"/>
  <cols>
    <col min="1" max="1" width="100.57421875" style="1" customWidth="1"/>
    <col min="2" max="256" width="8.7109375" style="1" customWidth="1"/>
  </cols>
  <sheetData>
    <row r="1" s="1" customFormat="1" ht="12">
      <c r="A1" s="33" t="s">
        <v>1170</v>
      </c>
    </row>
    <row r="2" s="1" customFormat="1" ht="24">
      <c r="A2" s="34" t="s">
        <v>1171</v>
      </c>
    </row>
    <row r="3" s="1" customFormat="1" ht="12">
      <c r="A3" s="35"/>
    </row>
    <row r="4" s="1" customFormat="1" ht="12">
      <c r="A4" s="35" t="s">
        <v>1172</v>
      </c>
    </row>
    <row r="5" s="1" customFormat="1" ht="27" customHeight="1">
      <c r="A5" s="34" t="s">
        <v>1173</v>
      </c>
    </row>
    <row r="6" s="1" customFormat="1" ht="12">
      <c r="A6" s="35"/>
    </row>
    <row r="7" s="1" customFormat="1" ht="12">
      <c r="A7" s="35" t="s">
        <v>1174</v>
      </c>
    </row>
    <row r="8" s="1" customFormat="1" ht="47.25" customHeight="1">
      <c r="A8" s="34" t="s">
        <v>1175</v>
      </c>
    </row>
    <row r="9" s="1" customFormat="1" ht="12">
      <c r="A9" s="35"/>
    </row>
    <row r="10" s="1" customFormat="1" ht="12">
      <c r="A10" s="35" t="s">
        <v>1176</v>
      </c>
    </row>
    <row r="11" s="1" customFormat="1" ht="49.5" customHeight="1">
      <c r="A11" s="34" t="s">
        <v>1177</v>
      </c>
    </row>
    <row r="12" s="1" customFormat="1" ht="12">
      <c r="A12" s="35"/>
    </row>
    <row r="13" s="1" customFormat="1" ht="12">
      <c r="A13" s="35" t="s">
        <v>1178</v>
      </c>
    </row>
    <row r="14" s="1" customFormat="1" ht="36.75">
      <c r="A14" s="34" t="s">
        <v>1179</v>
      </c>
    </row>
    <row r="15" s="1" customFormat="1" ht="12">
      <c r="A15" s="35"/>
    </row>
    <row r="16" s="1" customFormat="1" ht="12">
      <c r="A16" s="35" t="s">
        <v>1180</v>
      </c>
    </row>
    <row r="17" s="1" customFormat="1" ht="72.75" customHeight="1">
      <c r="A17" s="34" t="s">
        <v>1181</v>
      </c>
    </row>
    <row r="18" s="1" customFormat="1" ht="12">
      <c r="A18" s="35"/>
    </row>
    <row r="19" s="1" customFormat="1" ht="12">
      <c r="A19" s="35" t="s">
        <v>1182</v>
      </c>
    </row>
    <row r="20" s="1" customFormat="1" ht="48.75" customHeight="1">
      <c r="A20" s="34" t="s">
        <v>1183</v>
      </c>
    </row>
    <row r="21" s="1" customFormat="1" ht="12">
      <c r="A21" s="35"/>
    </row>
    <row r="22" s="1" customFormat="1" ht="12">
      <c r="A22" s="35" t="s">
        <v>1184</v>
      </c>
    </row>
    <row r="23" s="1" customFormat="1" ht="29.25" customHeight="1">
      <c r="A23" s="35" t="s">
        <v>1185</v>
      </c>
    </row>
    <row r="24" s="1" customFormat="1" ht="12">
      <c r="A24" s="35"/>
    </row>
    <row r="25" s="1" customFormat="1" ht="12">
      <c r="A25" s="35" t="s">
        <v>1186</v>
      </c>
    </row>
    <row r="26" s="1" customFormat="1" ht="12">
      <c r="A26" s="35"/>
    </row>
    <row r="27" s="37" customFormat="1" ht="12">
      <c r="A27" s="36" t="s">
        <v>1187</v>
      </c>
    </row>
    <row r="28" s="1" customFormat="1" ht="24">
      <c r="A28" s="34" t="s">
        <v>1188</v>
      </c>
    </row>
    <row r="29" s="37" customFormat="1" ht="12">
      <c r="A29" s="36" t="s">
        <v>1189</v>
      </c>
    </row>
    <row r="30" s="1" customFormat="1" ht="24" customHeight="1">
      <c r="A30" s="35" t="s">
        <v>1190</v>
      </c>
    </row>
    <row r="31" s="1" customFormat="1" ht="12">
      <c r="A31" s="35"/>
    </row>
    <row r="32" s="1" customFormat="1" ht="12">
      <c r="A32" s="36" t="s">
        <v>1191</v>
      </c>
    </row>
    <row r="33" s="1" customFormat="1" ht="58.5" customHeight="1">
      <c r="A33" s="34" t="s">
        <v>1192</v>
      </c>
    </row>
    <row r="34" s="1" customFormat="1" ht="12">
      <c r="A34" s="35"/>
    </row>
    <row r="35" s="1" customFormat="1" ht="12">
      <c r="A35" s="36" t="s">
        <v>1193</v>
      </c>
    </row>
    <row r="36" s="1" customFormat="1" ht="69.75">
      <c r="A36" s="34" t="s">
        <v>1194</v>
      </c>
    </row>
    <row r="37" s="1" customFormat="1" ht="12"/>
    <row r="38" s="1" customFormat="1" ht="12">
      <c r="A38" s="36" t="s">
        <v>1195</v>
      </c>
    </row>
    <row r="39" s="1" customFormat="1" ht="24">
      <c r="A39" s="35" t="s">
        <v>1196</v>
      </c>
    </row>
  </sheetData>
  <sheetProtection sheet="1" objects="1" scenarios="1"/>
  <printOptions/>
  <pageMargins left="0.7875" right="0.7875" top="0.7875" bottom="0.7875" header="0.5" footer="0.5"/>
  <pageSetup fitToHeight="0"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237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Research Utility Spreadsheet</dc:title>
  <dc:subject>Everquest Research</dc:subject>
  <dc:creator>Xorithra L`Amante</dc:creator>
  <cp:keywords>Everquest Spell Research Xorithra L`Amante</cp:keywords>
  <dc:description>Revised by Xorillian L`Amante, 9/18/03
Revised by Xorithra L`Amante, 9/18/03</dc:description>
  <cp:lastModifiedBy>Patrick Roy</cp:lastModifiedBy>
  <cp:lastPrinted>2004-06-21T05:35:23Z</cp:lastPrinted>
  <dcterms:created xsi:type="dcterms:W3CDTF">2003-08-06T07:56:00Z</dcterms:created>
  <dcterms:modified xsi:type="dcterms:W3CDTF">2004-08-22T04:38:07Z</dcterms:modified>
  <cp:category/>
  <cp:version/>
  <cp:contentType/>
  <cp:contentStatus/>
  <cp:revision>149</cp:revision>
</cp:coreProperties>
</file>